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tabRatio="796"/>
  </bookViews>
  <sheets>
    <sheet name="1.2025年全市预算收支表 " sheetId="421" r:id="rId1"/>
    <sheet name="2.2025年全市预算收入表 " sheetId="422" r:id="rId2"/>
    <sheet name="3.2025年全市预算支出表 " sheetId="423" r:id="rId3"/>
    <sheet name="4.2025年市本级一般公共预算收支预算总表 " sheetId="424" r:id="rId4"/>
    <sheet name="5.2025年市本级一般公共预算收入表 " sheetId="425" r:id="rId5"/>
    <sheet name="6.2025年市本级一般公共预算支出表" sheetId="426" r:id="rId6"/>
    <sheet name="7.2025年市级收入表" sheetId="427" r:id="rId7"/>
    <sheet name="8.2025年市级支出表 " sheetId="428" r:id="rId8"/>
    <sheet name="9.2025年市级支出明细 " sheetId="429" r:id="rId9"/>
    <sheet name="10.2025年基本支出经济分类 " sheetId="430" r:id="rId10"/>
    <sheet name="11.2025年市级支出总表" sheetId="431" r:id="rId11"/>
    <sheet name="12.2025年转移支付分项目" sheetId="432" r:id="rId12"/>
    <sheet name="13.2025年转移支付分地区" sheetId="466" r:id="rId13"/>
    <sheet name="14.2024年和2025年政府一般债务余额情况表" sheetId="459" r:id="rId14"/>
    <sheet name="15.2024年地方政府一般债务分地区限额表" sheetId="460" r:id="rId15"/>
    <sheet name="16、三公经费预算表" sheetId="468" r:id="rId16"/>
    <sheet name="17市本级基建支出" sheetId="469" r:id="rId17"/>
    <sheet name="18.2025全市基金收支预算" sheetId="433" r:id="rId18"/>
    <sheet name="19.2025全市基金收入预算" sheetId="434" r:id="rId19"/>
    <sheet name="20.2025全市基金支出预算 " sheetId="435" r:id="rId20"/>
    <sheet name="21.2025年市级基金收支预算" sheetId="436" r:id="rId21"/>
    <sheet name="22.2025年市本级政府性基金收入表" sheetId="437" r:id="rId22"/>
    <sheet name="23.2025年市本级政府性基金预算支出表 " sheetId="438" r:id="rId23"/>
    <sheet name="24.2025年市级基金收入" sheetId="439" r:id="rId24"/>
    <sheet name="25.2025年市级基金支出" sheetId="440" r:id="rId25"/>
    <sheet name="26.2025市级基金支出明细 " sheetId="441" r:id="rId26"/>
    <sheet name="27.2024年政府性基金转移支付表" sheetId="470" r:id="rId27"/>
    <sheet name="28.2025年政府性基金转移支付表（分地区）" sheetId="442" r:id="rId28"/>
    <sheet name="29.2024年和2025年政府专项债务余额情况表" sheetId="461" r:id="rId29"/>
    <sheet name="30.2023年政府专项债务分地区限额表" sheetId="462" r:id="rId30"/>
    <sheet name="31.2025全市国有资本收支预算" sheetId="415" r:id="rId31"/>
    <sheet name="32.2025全市国有资本收入预算" sheetId="420" r:id="rId32"/>
    <sheet name="33.2025全市国有资本支出预算 " sheetId="416" r:id="rId33"/>
    <sheet name="34.2025年市级国有资本经营收支预算表" sheetId="417" r:id="rId34"/>
    <sheet name="35.2025年市本级国有资本经营预算收入表 " sheetId="418" r:id="rId35"/>
    <sheet name="36.2025年市本级国有资本经营预算支出表" sheetId="463" r:id="rId36"/>
    <sheet name="37.2024全市社保收支" sheetId="356" r:id="rId37"/>
    <sheet name="38.2024全市社保收入" sheetId="364" r:id="rId38"/>
    <sheet name="39.2024全市社保支出" sheetId="365" r:id="rId39"/>
    <sheet name="40.2024年全市社保基金结余执行表" sheetId="357" r:id="rId40"/>
    <sheet name="41.2024年市级社保收支" sheetId="358" r:id="rId41"/>
    <sheet name="42.2024年市级社保收入 " sheetId="366" r:id="rId42"/>
    <sheet name="43.2024年市级社保支出" sheetId="367" r:id="rId43"/>
    <sheet name="44.2024市级社保收入" sheetId="359" r:id="rId44"/>
    <sheet name="45.2024市级社保支出" sheetId="360" r:id="rId45"/>
    <sheet name="46.2025年全市社保" sheetId="361" r:id="rId46"/>
    <sheet name="47.2025年全市社保收入" sheetId="368" r:id="rId47"/>
    <sheet name="48.2025年全市社保 支出" sheetId="369" r:id="rId48"/>
    <sheet name="49.2025年全市社保基金结余预算表" sheetId="362" r:id="rId49"/>
    <sheet name="50.2024年市级社保" sheetId="363" r:id="rId50"/>
    <sheet name="51.2024年市本级社会保险基金收入表" sheetId="370" r:id="rId51"/>
    <sheet name="52.2025年市本级社会保险基金支出表" sheetId="371" r:id="rId52"/>
    <sheet name="53.2025年市本级社会保险基金本级收入表 " sheetId="376" r:id="rId53"/>
    <sheet name="54.2025年市本级社会保险基金本级支出表" sheetId="377" r:id="rId54"/>
  </sheets>
  <externalReferences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\aa" localSheetId="4">#REF!</definedName>
    <definedName name="\aa" localSheetId="5">#REF!</definedName>
    <definedName name="\aa" localSheetId="13">#REF!</definedName>
    <definedName name="\aa" localSheetId="14">#REF!</definedName>
    <definedName name="\aa" localSheetId="21">#REF!</definedName>
    <definedName name="\aa" localSheetId="22">#REF!</definedName>
    <definedName name="\aa" localSheetId="28">#REF!</definedName>
    <definedName name="\aa" localSheetId="29">#REF!</definedName>
    <definedName name="\aa" localSheetId="30">#REF!</definedName>
    <definedName name="\aa" localSheetId="31">#REF!</definedName>
    <definedName name="\aa" localSheetId="32">#REF!</definedName>
    <definedName name="\aa" localSheetId="33">#REF!</definedName>
    <definedName name="\aa" localSheetId="34">#REF!</definedName>
    <definedName name="\aa" localSheetId="35">#REF!</definedName>
    <definedName name="\aa" localSheetId="39">#REF!</definedName>
    <definedName name="\aa" localSheetId="48">#REF!</definedName>
    <definedName name="\aa">#REF!</definedName>
    <definedName name="\d" localSheetId="13">#REF!</definedName>
    <definedName name="\d" localSheetId="14">#REF!</definedName>
    <definedName name="\d" localSheetId="25">#REF!</definedName>
    <definedName name="\d" localSheetId="28">#REF!</definedName>
    <definedName name="\d" localSheetId="29">#REF!</definedName>
    <definedName name="\d" localSheetId="30">#REF!</definedName>
    <definedName name="\d" localSheetId="31">#REF!</definedName>
    <definedName name="\d" localSheetId="32">#REF!</definedName>
    <definedName name="\d" localSheetId="33">#REF!</definedName>
    <definedName name="\d" localSheetId="34">#REF!</definedName>
    <definedName name="\d" localSheetId="35">#REF!</definedName>
    <definedName name="\d" localSheetId="43">#REF!</definedName>
    <definedName name="\d" localSheetId="44">#REF!</definedName>
    <definedName name="\d">#REF!</definedName>
    <definedName name="\P" localSheetId="13">#REF!</definedName>
    <definedName name="\P" localSheetId="14">#REF!</definedName>
    <definedName name="\P" localSheetId="28">#REF!</definedName>
    <definedName name="\P" localSheetId="29">#REF!</definedName>
    <definedName name="\P" localSheetId="30">#REF!</definedName>
    <definedName name="\P" localSheetId="31">#REF!</definedName>
    <definedName name="\P" localSheetId="32">#REF!</definedName>
    <definedName name="\P" localSheetId="33">#REF!</definedName>
    <definedName name="\P" localSheetId="34">#REF!</definedName>
    <definedName name="\P" localSheetId="35">#REF!</definedName>
    <definedName name="\P" localSheetId="43">#REF!</definedName>
    <definedName name="\P" localSheetId="44">#REF!</definedName>
    <definedName name="\P">#REF!</definedName>
    <definedName name="\x" localSheetId="13">#REF!</definedName>
    <definedName name="\x" localSheetId="14">#REF!</definedName>
    <definedName name="\x" localSheetId="25">#REF!</definedName>
    <definedName name="\x" localSheetId="28">#REF!</definedName>
    <definedName name="\x" localSheetId="29">#REF!</definedName>
    <definedName name="\x" localSheetId="30">#REF!</definedName>
    <definedName name="\x" localSheetId="31">#REF!</definedName>
    <definedName name="\x" localSheetId="32">#REF!</definedName>
    <definedName name="\x" localSheetId="33">#REF!</definedName>
    <definedName name="\x" localSheetId="34">#REF!</definedName>
    <definedName name="\x" localSheetId="35">#REF!</definedName>
    <definedName name="\x" localSheetId="43">#REF!</definedName>
    <definedName name="\x" localSheetId="44">#REF!</definedName>
    <definedName name="\x">#REF!</definedName>
    <definedName name="\z">#N/A</definedName>
    <definedName name="_11" localSheetId="4" hidden="1">#REF!</definedName>
    <definedName name="_11" localSheetId="5" hidden="1">#REF!</definedName>
    <definedName name="_11" localSheetId="21" hidden="1">#REF!</definedName>
    <definedName name="_11" localSheetId="22" hidden="1">#REF!</definedName>
    <definedName name="_11" localSheetId="30" hidden="1">#REF!</definedName>
    <definedName name="_11" localSheetId="31" hidden="1">#REF!</definedName>
    <definedName name="_11" localSheetId="32" hidden="1">#REF!</definedName>
    <definedName name="_11" localSheetId="33" hidden="1">#REF!</definedName>
    <definedName name="_11" localSheetId="34" hidden="1">#REF!</definedName>
    <definedName name="_11" localSheetId="35" hidden="1">#REF!</definedName>
    <definedName name="_11" hidden="1">#REF!</definedName>
    <definedName name="_xlnm._FilterDatabase" localSheetId="8" hidden="1">'9.2025年市级支出明细 '!$A$5:$E$429</definedName>
    <definedName name="_xlnm._FilterDatabase" localSheetId="14" hidden="1">'15.2024年地方政府一般债务分地区限额表'!$A$4:$C$6</definedName>
    <definedName name="_xlnm._FilterDatabase" localSheetId="29" hidden="1">'30.2023年政府专项债务分地区限额表'!$A$4:$C$18</definedName>
    <definedName name="_Key1" localSheetId="13" hidden="1">#REF!</definedName>
    <definedName name="_Key1" localSheetId="14" hidden="1">#REF!</definedName>
    <definedName name="_Key1" localSheetId="28" hidden="1">#REF!</definedName>
    <definedName name="_Key1" localSheetId="29" hidden="1">#REF!</definedName>
    <definedName name="_Key1" localSheetId="30" hidden="1">#REF!</definedName>
    <definedName name="_Key1" localSheetId="31" hidden="1">#REF!</definedName>
    <definedName name="_Key1" localSheetId="32" hidden="1">#REF!</definedName>
    <definedName name="_Key1" localSheetId="33" hidden="1">#REF!</definedName>
    <definedName name="_Key1" localSheetId="34" hidden="1">#REF!</definedName>
    <definedName name="_Key1" localSheetId="35" hidden="1">#REF!</definedName>
    <definedName name="_Key1" localSheetId="43" hidden="1">#REF!</definedName>
    <definedName name="_Key1" localSheetId="44" hidden="1">#REF!</definedName>
    <definedName name="_Key1" hidden="1">#REF!</definedName>
    <definedName name="_Order1" hidden="1">255</definedName>
    <definedName name="_Order2" hidden="1">255</definedName>
    <definedName name="_Sort" localSheetId="13" hidden="1">#REF!</definedName>
    <definedName name="_Sort" localSheetId="14" hidden="1">#REF!</definedName>
    <definedName name="_Sort" localSheetId="28" hidden="1">#REF!</definedName>
    <definedName name="_Sort" localSheetId="29" hidden="1">#REF!</definedName>
    <definedName name="_Sort" localSheetId="30" hidden="1">#REF!</definedName>
    <definedName name="_Sort" localSheetId="31" hidden="1">#REF!</definedName>
    <definedName name="_Sort" localSheetId="32" hidden="1">#REF!</definedName>
    <definedName name="_Sort" localSheetId="33" hidden="1">#REF!</definedName>
    <definedName name="_Sort" localSheetId="34" hidden="1">#REF!</definedName>
    <definedName name="_Sort" localSheetId="35" hidden="1">#REF!</definedName>
    <definedName name="_Sort" localSheetId="43" hidden="1">#REF!</definedName>
    <definedName name="_Sort" localSheetId="44" hidden="1">#REF!</definedName>
    <definedName name="_Sort" hidden="1">#REF!</definedName>
    <definedName name="A">#N/A</definedName>
    <definedName name="aaaaaaa" localSheetId="13">#REF!</definedName>
    <definedName name="aaaaaaa" localSheetId="14">#REF!</definedName>
    <definedName name="aaaaaaa" localSheetId="28">#REF!</definedName>
    <definedName name="aaaaaaa" localSheetId="29">#REF!</definedName>
    <definedName name="aaaaaaa" localSheetId="30">#REF!</definedName>
    <definedName name="aaaaaaa" localSheetId="31">#REF!</definedName>
    <definedName name="aaaaaaa" localSheetId="32">#REF!</definedName>
    <definedName name="aaaaaaa" localSheetId="33">#REF!</definedName>
    <definedName name="aaaaaaa" localSheetId="34">#REF!</definedName>
    <definedName name="aaaaaaa" localSheetId="35">#REF!</definedName>
    <definedName name="aaaaaaa">#REF!</definedName>
    <definedName name="B">#N/A</definedName>
    <definedName name="Database" localSheetId="13" hidden="1">#REF!</definedName>
    <definedName name="Database" localSheetId="14" hidden="1">#REF!</definedName>
    <definedName name="Database" localSheetId="25" hidden="1">#REF!</definedName>
    <definedName name="Database" localSheetId="28" hidden="1">#REF!</definedName>
    <definedName name="Database" localSheetId="29" hidden="1">#REF!</definedName>
    <definedName name="Database" localSheetId="30" hidden="1">#REF!</definedName>
    <definedName name="Database" localSheetId="31" hidden="1">#REF!</definedName>
    <definedName name="Database" localSheetId="32" hidden="1">#REF!</definedName>
    <definedName name="Database" localSheetId="33" hidden="1">#REF!</definedName>
    <definedName name="Database" localSheetId="34" hidden="1">#REF!</definedName>
    <definedName name="Database" localSheetId="35" hidden="1">#REF!</definedName>
    <definedName name="Database" localSheetId="43" hidden="1">#REF!</definedName>
    <definedName name="Database" localSheetId="44" hidden="1">#REF!</definedName>
    <definedName name="Database" hidden="1">#REF!</definedName>
    <definedName name="dddddd" localSheetId="13">#REF!</definedName>
    <definedName name="dddddd" localSheetId="14">#REF!</definedName>
    <definedName name="dddddd" localSheetId="28">#REF!</definedName>
    <definedName name="dddddd" localSheetId="29">#REF!</definedName>
    <definedName name="dddddd" localSheetId="30">#REF!</definedName>
    <definedName name="dddddd" localSheetId="31">#REF!</definedName>
    <definedName name="dddddd" localSheetId="32">#REF!</definedName>
    <definedName name="dddddd" localSheetId="33">#REF!</definedName>
    <definedName name="dddddd" localSheetId="34">#REF!</definedName>
    <definedName name="dddddd" localSheetId="35">#REF!</definedName>
    <definedName name="dddddd">#REF!</definedName>
    <definedName name="ffffff" localSheetId="13">#REF!</definedName>
    <definedName name="ffffff" localSheetId="14">#REF!</definedName>
    <definedName name="ffffff" localSheetId="28">#REF!</definedName>
    <definedName name="ffffff" localSheetId="29">#REF!</definedName>
    <definedName name="ffffff" localSheetId="30">#REF!</definedName>
    <definedName name="ffffff" localSheetId="31">#REF!</definedName>
    <definedName name="ffffff" localSheetId="32">#REF!</definedName>
    <definedName name="ffffff" localSheetId="33">#REF!</definedName>
    <definedName name="ffffff" localSheetId="34">#REF!</definedName>
    <definedName name="ffffff" localSheetId="35">#REF!</definedName>
    <definedName name="ffffff">#REF!</definedName>
    <definedName name="ggggg" localSheetId="13">#REF!</definedName>
    <definedName name="ggggg" localSheetId="14">#REF!</definedName>
    <definedName name="ggggg" localSheetId="28">#REF!</definedName>
    <definedName name="ggggg" localSheetId="29">#REF!</definedName>
    <definedName name="ggggg" localSheetId="30">#REF!</definedName>
    <definedName name="ggggg" localSheetId="31">#REF!</definedName>
    <definedName name="ggggg" localSheetId="32">#REF!</definedName>
    <definedName name="ggggg" localSheetId="33">#REF!</definedName>
    <definedName name="ggggg" localSheetId="34">#REF!</definedName>
    <definedName name="ggggg" localSheetId="35">#REF!</definedName>
    <definedName name="ggggg">#REF!</definedName>
    <definedName name="gxxe2003">'[1]P1012001'!$A$6:$E$117</definedName>
    <definedName name="hhh" localSheetId="4">'[2]Mp-team 1'!#REF!</definedName>
    <definedName name="hhh" localSheetId="5">'[2]Mp-team 1'!#REF!</definedName>
    <definedName name="hhh" localSheetId="13">'[2]Mp-team 1'!#REF!</definedName>
    <definedName name="hhh" localSheetId="14">'[2]Mp-team 1'!#REF!</definedName>
    <definedName name="hhh" localSheetId="21">'[2]Mp-team 1'!#REF!</definedName>
    <definedName name="hhh" localSheetId="22">'[2]Mp-team 1'!#REF!</definedName>
    <definedName name="hhh" localSheetId="28">'[2]Mp-team 1'!#REF!</definedName>
    <definedName name="hhh" localSheetId="29">'[2]Mp-team 1'!#REF!</definedName>
    <definedName name="hhh" localSheetId="30">'[3]Mp-team 1'!#REF!</definedName>
    <definedName name="hhh" localSheetId="31">'[3]Mp-team 1'!#REF!</definedName>
    <definedName name="hhh" localSheetId="32">'[3]Mp-team 1'!#REF!</definedName>
    <definedName name="hhh" localSheetId="33">'[3]Mp-team 1'!#REF!</definedName>
    <definedName name="hhh" localSheetId="34">'[2]Mp-team 1'!#REF!</definedName>
    <definedName name="hhh" localSheetId="35">'[2]Mp-team 1'!#REF!</definedName>
    <definedName name="hhh" localSheetId="39">'[3]Mp-team 1'!#REF!</definedName>
    <definedName name="hhh" localSheetId="48">'[3]Mp-team 1'!#REF!</definedName>
    <definedName name="hhh">'[3]Mp-team 1'!#REF!</definedName>
    <definedName name="hhhhhh" localSheetId="13">#REF!</definedName>
    <definedName name="hhhhhh" localSheetId="14">#REF!</definedName>
    <definedName name="hhhhhh" localSheetId="28">#REF!</definedName>
    <definedName name="hhhhhh" localSheetId="29">#REF!</definedName>
    <definedName name="hhhhhh" localSheetId="30">#REF!</definedName>
    <definedName name="hhhhhh" localSheetId="31">#REF!</definedName>
    <definedName name="hhhhhh" localSheetId="32">#REF!</definedName>
    <definedName name="hhhhhh" localSheetId="33">#REF!</definedName>
    <definedName name="hhhhhh" localSheetId="34">#REF!</definedName>
    <definedName name="hhhhhh" localSheetId="35">#REF!</definedName>
    <definedName name="hhhhhh">#REF!</definedName>
    <definedName name="hhhhhhhhh" localSheetId="13">#REF!</definedName>
    <definedName name="hhhhhhhhh" localSheetId="14">#REF!</definedName>
    <definedName name="hhhhhhhhh" localSheetId="28">#REF!</definedName>
    <definedName name="hhhhhhhhh" localSheetId="29">#REF!</definedName>
    <definedName name="hhhhhhhhh" localSheetId="30">#REF!</definedName>
    <definedName name="hhhhhhhhh" localSheetId="31">#REF!</definedName>
    <definedName name="hhhhhhhhh" localSheetId="32">#REF!</definedName>
    <definedName name="hhhhhhhhh" localSheetId="33">#REF!</definedName>
    <definedName name="hhhhhhhhh" localSheetId="34">#REF!</definedName>
    <definedName name="hhhhhhhhh" localSheetId="35">#REF!</definedName>
    <definedName name="hhhhhhhhh">#REF!</definedName>
    <definedName name="jjjjj" localSheetId="13">#REF!</definedName>
    <definedName name="jjjjj" localSheetId="14">#REF!</definedName>
    <definedName name="jjjjj" localSheetId="28">#REF!</definedName>
    <definedName name="jjjjj" localSheetId="29">#REF!</definedName>
    <definedName name="jjjjj" localSheetId="30">#REF!</definedName>
    <definedName name="jjjjj" localSheetId="31">#REF!</definedName>
    <definedName name="jjjjj" localSheetId="32">#REF!</definedName>
    <definedName name="jjjjj" localSheetId="33">#REF!</definedName>
    <definedName name="jjjjj" localSheetId="34">#REF!</definedName>
    <definedName name="jjjjj" localSheetId="35">#REF!</definedName>
    <definedName name="jjjjj">#REF!</definedName>
    <definedName name="kkkkk" localSheetId="13">#REF!</definedName>
    <definedName name="kkkkk" localSheetId="14">#REF!</definedName>
    <definedName name="kkkkk" localSheetId="28">#REF!</definedName>
    <definedName name="kkkkk" localSheetId="29">#REF!</definedName>
    <definedName name="kkkkk" localSheetId="30">#REF!</definedName>
    <definedName name="kkkkk" localSheetId="31">#REF!</definedName>
    <definedName name="kkkkk" localSheetId="32">#REF!</definedName>
    <definedName name="kkkkk" localSheetId="33">#REF!</definedName>
    <definedName name="kkkkk" localSheetId="34">#REF!</definedName>
    <definedName name="kkkkk" localSheetId="35">#REF!</definedName>
    <definedName name="kkkkk">#REF!</definedName>
    <definedName name="_xlnm.Print_Area" localSheetId="3">'4.2025年市本级一般公共预算收支预算总表 '!$A$1:$D$13</definedName>
    <definedName name="_xlnm.Print_Area" localSheetId="4">'5.2025年市本级一般公共预算收入表 '!$A$1:$B$12</definedName>
    <definedName name="_xlnm.Print_Area" localSheetId="5">'6.2025年市本级一般公共预算支出表'!$A$1:$B$13</definedName>
    <definedName name="_xlnm.Print_Area" localSheetId="6">'7.2025年市级收入表'!$A$1:$C$26</definedName>
    <definedName name="_xlnm.Print_Area" localSheetId="7">'8.2025年市级支出表 '!$A$1:$C$29</definedName>
    <definedName name="_xlnm.Print_Area" localSheetId="8">'9.2025年市级支出明细 '!$B$1:$E$405</definedName>
    <definedName name="_xlnm.Print_Area" localSheetId="9">'10.2025年基本支出经济分类 '!$A$1:$B$35</definedName>
    <definedName name="_xlnm.Print_Area" localSheetId="10">'11.2025年市级支出总表'!$A$1:$E$29</definedName>
    <definedName name="_xlnm.Print_Area" localSheetId="11">'12.2025年转移支付分项目'!$A$1:$P$72</definedName>
    <definedName name="_xlnm.Print_Area" localSheetId="13">'14.2024年和2025年政府一般债务余额情况表'!$A$1:$G$14</definedName>
    <definedName name="_xlnm.Print_Area" localSheetId="14">'15.2024年地方政府一般债务分地区限额表'!$A$1:$D$18</definedName>
    <definedName name="_xlnm.Print_Area" localSheetId="17">'18.2025全市基金收支预算'!$A$1:$D$39</definedName>
    <definedName name="_xlnm.Print_Area" localSheetId="18">'19.2025全市基金收入预算'!$A$1:$B$28</definedName>
    <definedName name="_xlnm.Print_Area" localSheetId="19">'20.2025全市基金支出预算 '!$A$1:$B$32</definedName>
    <definedName name="_xlnm.Print_Area" localSheetId="20">'21.2025年市级基金收支预算'!$A$1:$D$11</definedName>
    <definedName name="_xlnm.Print_Area" localSheetId="21">'22.2025年市本级政府性基金收入表'!$A$1:$B$9</definedName>
    <definedName name="_xlnm.Print_Area" localSheetId="22">'23.2025年市本级政府性基金预算支出表 '!$A$1:$B$11</definedName>
    <definedName name="_xlnm.Print_Area" localSheetId="23">'24.2025年市级基金收入'!$A$1:$C$11</definedName>
    <definedName name="_xlnm.Print_Area" localSheetId="24">'25.2025年市级基金支出'!$A$1:$C$25</definedName>
    <definedName name="_xlnm.Print_Area" localSheetId="25">'26.2025市级基金支出明细 '!$A$1:$E$42</definedName>
    <definedName name="_xlnm.Print_Area" localSheetId="27">'28.2025年政府性基金转移支付表（分地区）'!$A$1:$B$19</definedName>
    <definedName name="_xlnm.Print_Area" localSheetId="28">'29.2024年和2025年政府专项债务余额情况表'!$A$1:$G$12</definedName>
    <definedName name="_xlnm.Print_Area" localSheetId="29">'30.2023年政府专项债务分地区限额表'!$A$1:$D$18</definedName>
    <definedName name="_xlnm.Print_Area" localSheetId="30">'31.2025全市国有资本收支预算'!$A$1:$D$13</definedName>
    <definedName name="_xlnm.Print_Area" localSheetId="31">'32.2025全市国有资本收入预算'!$A$1:$B$14</definedName>
    <definedName name="_xlnm.Print_Area" localSheetId="32">'33.2025全市国有资本支出预算 '!$A$1:$B$14</definedName>
    <definedName name="_xlnm.Print_Area" localSheetId="33">'34.2025年市级国有资本经营收支预算表'!$A$1:$D$30</definedName>
    <definedName name="_xlnm.Print_Area" localSheetId="34">'35.2025年市本级国有资本经营预算收入表 '!$A$1:$B$30</definedName>
    <definedName name="_xlnm.Print_Area" localSheetId="35">'36.2025年市本级国有资本经营预算支出表'!$A$1:$B$23</definedName>
    <definedName name="_xlnm.Print_Area" localSheetId="36">'37.2024全市社保收支'!$A$1:$D$13</definedName>
    <definedName name="_xlnm.Print_Area" localSheetId="37">'38.2024全市社保收入'!$A$1:$B$13</definedName>
    <definedName name="_xlnm.Print_Area" localSheetId="38">'39.2024全市社保支出'!$A$1:$B$13</definedName>
    <definedName name="_xlnm.Print_Area" localSheetId="39">'40.2024年全市社保基金结余执行表'!$A$1:$D$18</definedName>
    <definedName name="_xlnm.Print_Area" localSheetId="40">'41.2024年市级社保收支'!$A$1:$D$12</definedName>
    <definedName name="_xlnm.Print_Area" localSheetId="41">'42.2024年市级社保收入 '!$A$1:$B$12</definedName>
    <definedName name="_xlnm.Print_Area" localSheetId="42">'43.2024年市级社保支出'!$A$1:$B$12</definedName>
    <definedName name="_xlnm.Print_Area" localSheetId="43">'44.2024市级社保收入'!$A$1:$E$12</definedName>
    <definedName name="_xlnm.Print_Area" localSheetId="44">'45.2024市级社保支出'!$A$1:$E$13</definedName>
    <definedName name="_xlnm.Print_Area" localSheetId="45">'46.2025年全市社保'!$A$1:$D$13</definedName>
    <definedName name="_xlnm.Print_Area" localSheetId="46">'47.2025年全市社保收入'!$A$1:$B$13</definedName>
    <definedName name="_xlnm.Print_Area" localSheetId="47">'48.2025年全市社保 支出'!$A$1:$B$13</definedName>
    <definedName name="_xlnm.Print_Area" localSheetId="48">'49.2025年全市社保基金结余预算表'!$A$1:$D$18</definedName>
    <definedName name="_xlnm.Print_Area" localSheetId="49">'50.2024年市级社保'!$A$1:$D$37</definedName>
    <definedName name="_xlnm.Print_Area" localSheetId="50">'51.2024年市本级社会保险基金收入表'!$A$1:$D$34</definedName>
    <definedName name="_xlnm.Print_Area" localSheetId="51">'52.2025年市本级社会保险基金支出表'!$A$1:$E$36</definedName>
    <definedName name="_xlnm.Print_Area" localSheetId="52">'53.2025年市本级社会保险基金本级收入表 '!$A$1:$D$11</definedName>
    <definedName name="_xlnm.Print_Area" localSheetId="53">'54.2025年市本级社会保险基金本级支出表'!$A$1:$E$11</definedName>
    <definedName name="_xlnm.Print_Area" localSheetId="0">'1.2025年全市预算收支表 '!$A$1:$D$39</definedName>
    <definedName name="_xlnm.Print_Area" localSheetId="1">'2.2025年全市预算收入表 '!$A$1:$B$38</definedName>
    <definedName name="_xlnm.Print_Area" localSheetId="2">'3.2025年全市预算支出表 '!$A$1:$B$33</definedName>
    <definedName name="_xlnm.Print_Area">#N/A</definedName>
    <definedName name="_xlnm.Print_Titles" localSheetId="7">'8.2025年市级支出表 '!$1:$6</definedName>
    <definedName name="_xlnm.Print_Titles" localSheetId="8">'9.2025年市级支出明细 '!$3:$4</definedName>
    <definedName name="_xlnm.Print_Titles" localSheetId="9">'10.2025年基本支出经济分类 '!$3:$4</definedName>
    <definedName name="_xlnm.Print_Titles" localSheetId="11">'12.2025年转移支付分项目'!$3:$5</definedName>
    <definedName name="_xlnm.Print_Titles" localSheetId="17">'18.2025全市基金收支预算'!$3:$4</definedName>
    <definedName name="_xlnm.Print_Titles" localSheetId="18">'19.2025全市基金收入预算'!$3:$4</definedName>
    <definedName name="_xlnm.Print_Titles" localSheetId="19">'20.2025全市基金支出预算 '!$3:$4</definedName>
    <definedName name="_xlnm.Print_Titles" localSheetId="25">'26.2025市级基金支出明细 '!$3:$4</definedName>
    <definedName name="_xlnm.Print_Titles" localSheetId="33">'34.2025年市级国有资本经营收支预算表'!$3:$4</definedName>
    <definedName name="_xlnm.Print_Titles" localSheetId="34">'35.2025年市本级国有资本经营预算收入表 '!$3:$4</definedName>
    <definedName name="_xlnm.Print_Titles" localSheetId="35">'36.2025年市本级国有资本经营预算支出表'!$3:$4</definedName>
    <definedName name="_xlnm.Print_Titles" localSheetId="43">'44.2024市级社保收入'!$2:$7</definedName>
    <definedName name="_xlnm.Print_Titles" localSheetId="44">'45.2024市级社保支出'!$2:$6</definedName>
    <definedName name="_xlnm.Print_Titles" localSheetId="45">'46.2025年全市社保'!$1:$4</definedName>
    <definedName name="_xlnm.Print_Titles" localSheetId="46">'47.2025年全市社保收入'!$1:$4</definedName>
    <definedName name="_xlnm.Print_Titles" localSheetId="47">'48.2025年全市社保 支出'!$1:$4</definedName>
    <definedName name="_xlnm.Print_Titles" localSheetId="49">'50.2024年市级社保'!$3:$4</definedName>
    <definedName name="_xlnm.Print_Titles" localSheetId="50">'51.2024年市本级社会保险基金收入表'!$3:$4</definedName>
    <definedName name="_xlnm.Print_Titles" localSheetId="51">'52.2025年市本级社会保险基金支出表'!$3:$4</definedName>
    <definedName name="_xlnm.Print_Titles" localSheetId="0">'1.2025年全市预算收支表 '!$3:$4</definedName>
    <definedName name="_xlnm.Print_Titles" localSheetId="1">'2.2025年全市预算收入表 '!$3:$4</definedName>
    <definedName name="_xlnm.Print_Titles" localSheetId="2">'3.2025年全市预算支出表 '!$3:$4</definedName>
    <definedName name="_xlnm.Print_Titles">#N/A</definedName>
    <definedName name="rrrrr" localSheetId="13">#REF!</definedName>
    <definedName name="rrrrr" localSheetId="14">#REF!</definedName>
    <definedName name="rrrrr" localSheetId="28">#REF!</definedName>
    <definedName name="rrrrr" localSheetId="29">#REF!</definedName>
    <definedName name="rrrrr" localSheetId="30">#REF!</definedName>
    <definedName name="rrrrr" localSheetId="31">#REF!</definedName>
    <definedName name="rrrrr" localSheetId="32">#REF!</definedName>
    <definedName name="rrrrr" localSheetId="33">#REF!</definedName>
    <definedName name="rrrrr" localSheetId="34">#REF!</definedName>
    <definedName name="rrrrr" localSheetId="35">#REF!</definedName>
    <definedName name="rrrrr">#REF!</definedName>
    <definedName name="sss">#N/A</definedName>
    <definedName name="ssss" localSheetId="13">#REF!</definedName>
    <definedName name="ssss" localSheetId="14">#REF!</definedName>
    <definedName name="ssss" localSheetId="28">#REF!</definedName>
    <definedName name="ssss" localSheetId="29">#REF!</definedName>
    <definedName name="ssss" localSheetId="30">#REF!</definedName>
    <definedName name="ssss" localSheetId="31">#REF!</definedName>
    <definedName name="ssss" localSheetId="32">#REF!</definedName>
    <definedName name="ssss" localSheetId="33">#REF!</definedName>
    <definedName name="ssss" localSheetId="34">#REF!</definedName>
    <definedName name="ssss" localSheetId="35">#REF!</definedName>
    <definedName name="ssss">#REF!</definedName>
    <definedName name="zzzzz" localSheetId="13">#REF!</definedName>
    <definedName name="zzzzz" localSheetId="14">#REF!</definedName>
    <definedName name="zzzzz" localSheetId="28">#REF!</definedName>
    <definedName name="zzzzz" localSheetId="29">#REF!</definedName>
    <definedName name="zzzzz" localSheetId="30">#REF!</definedName>
    <definedName name="zzzzz" localSheetId="31">#REF!</definedName>
    <definedName name="zzzzz" localSheetId="32">#REF!</definedName>
    <definedName name="zzzzz" localSheetId="33">#REF!</definedName>
    <definedName name="zzzzz" localSheetId="34">#REF!</definedName>
    <definedName name="zzzzz" localSheetId="35">#REF!</definedName>
    <definedName name="zzzzz">#REF!</definedName>
    <definedName name="啊啊" localSheetId="13">#REF!</definedName>
    <definedName name="啊啊" localSheetId="14">#REF!</definedName>
    <definedName name="啊啊" localSheetId="28">#REF!</definedName>
    <definedName name="啊啊" localSheetId="29">#REF!</definedName>
    <definedName name="啊啊" localSheetId="30">#REF!</definedName>
    <definedName name="啊啊" localSheetId="31">#REF!</definedName>
    <definedName name="啊啊" localSheetId="32">#REF!</definedName>
    <definedName name="啊啊" localSheetId="33">#REF!</definedName>
    <definedName name="啊啊" localSheetId="34">#REF!</definedName>
    <definedName name="啊啊" localSheetId="35">#REF!</definedName>
    <definedName name="啊啊">#REF!</definedName>
    <definedName name="安徽" localSheetId="13">#REF!</definedName>
    <definedName name="安徽" localSheetId="14">#REF!</definedName>
    <definedName name="安徽" localSheetId="28">#REF!</definedName>
    <definedName name="安徽" localSheetId="29">#REF!</definedName>
    <definedName name="安徽" localSheetId="30">#REF!</definedName>
    <definedName name="安徽" localSheetId="31">#REF!</definedName>
    <definedName name="安徽" localSheetId="32">#REF!</definedName>
    <definedName name="安徽" localSheetId="33">#REF!</definedName>
    <definedName name="安徽" localSheetId="34">#REF!</definedName>
    <definedName name="安徽" localSheetId="35">#REF!</definedName>
    <definedName name="安徽" localSheetId="43">#REF!</definedName>
    <definedName name="安徽" localSheetId="44">#REF!</definedName>
    <definedName name="安徽">#REF!</definedName>
    <definedName name="北京" localSheetId="13">#REF!</definedName>
    <definedName name="北京" localSheetId="14">#REF!</definedName>
    <definedName name="北京" localSheetId="28">#REF!</definedName>
    <definedName name="北京" localSheetId="29">#REF!</definedName>
    <definedName name="北京" localSheetId="30">#REF!</definedName>
    <definedName name="北京" localSheetId="31">#REF!</definedName>
    <definedName name="北京" localSheetId="32">#REF!</definedName>
    <definedName name="北京" localSheetId="33">#REF!</definedName>
    <definedName name="北京" localSheetId="34">#REF!</definedName>
    <definedName name="北京" localSheetId="35">#REF!</definedName>
    <definedName name="北京" localSheetId="43">#REF!</definedName>
    <definedName name="北京" localSheetId="44">#REF!</definedName>
    <definedName name="北京">#REF!</definedName>
    <definedName name="不不不" localSheetId="13">#REF!</definedName>
    <definedName name="不不不" localSheetId="14">#REF!</definedName>
    <definedName name="不不不" localSheetId="28">#REF!</definedName>
    <definedName name="不不不" localSheetId="29">#REF!</definedName>
    <definedName name="不不不" localSheetId="30">#REF!</definedName>
    <definedName name="不不不" localSheetId="31">#REF!</definedName>
    <definedName name="不不不" localSheetId="32">#REF!</definedName>
    <definedName name="不不不" localSheetId="33">#REF!</definedName>
    <definedName name="不不不" localSheetId="34">#REF!</definedName>
    <definedName name="不不不" localSheetId="35">#REF!</definedName>
    <definedName name="不不不">#REF!</definedName>
    <definedName name="大连" localSheetId="13">#REF!</definedName>
    <definedName name="大连" localSheetId="14">#REF!</definedName>
    <definedName name="大连" localSheetId="28">#REF!</definedName>
    <definedName name="大连" localSheetId="29">#REF!</definedName>
    <definedName name="大连" localSheetId="30">#REF!</definedName>
    <definedName name="大连" localSheetId="31">#REF!</definedName>
    <definedName name="大连" localSheetId="32">#REF!</definedName>
    <definedName name="大连" localSheetId="33">#REF!</definedName>
    <definedName name="大连" localSheetId="34">#REF!</definedName>
    <definedName name="大连" localSheetId="35">#REF!</definedName>
    <definedName name="大连" localSheetId="43">#REF!</definedName>
    <definedName name="大连" localSheetId="44">#REF!</definedName>
    <definedName name="大连">#REF!</definedName>
    <definedName name="第三批">#N/A</definedName>
    <definedName name="呃呃呃" localSheetId="13">#REF!</definedName>
    <definedName name="呃呃呃" localSheetId="14">#REF!</definedName>
    <definedName name="呃呃呃" localSheetId="28">#REF!</definedName>
    <definedName name="呃呃呃" localSheetId="29">#REF!</definedName>
    <definedName name="呃呃呃" localSheetId="30">#REF!</definedName>
    <definedName name="呃呃呃" localSheetId="31">#REF!</definedName>
    <definedName name="呃呃呃" localSheetId="32">#REF!</definedName>
    <definedName name="呃呃呃" localSheetId="33">#REF!</definedName>
    <definedName name="呃呃呃" localSheetId="34">#REF!</definedName>
    <definedName name="呃呃呃" localSheetId="35">#REF!</definedName>
    <definedName name="呃呃呃">#REF!</definedName>
    <definedName name="福建" localSheetId="13">#REF!</definedName>
    <definedName name="福建" localSheetId="14">#REF!</definedName>
    <definedName name="福建" localSheetId="28">#REF!</definedName>
    <definedName name="福建" localSheetId="29">#REF!</definedName>
    <definedName name="福建" localSheetId="30">#REF!</definedName>
    <definedName name="福建" localSheetId="31">#REF!</definedName>
    <definedName name="福建" localSheetId="32">#REF!</definedName>
    <definedName name="福建" localSheetId="33">#REF!</definedName>
    <definedName name="福建" localSheetId="34">#REF!</definedName>
    <definedName name="福建" localSheetId="35">#REF!</definedName>
    <definedName name="福建" localSheetId="43">#REF!</definedName>
    <definedName name="福建" localSheetId="44">#REF!</definedName>
    <definedName name="福建">#REF!</definedName>
    <definedName name="福建地区" localSheetId="13">#REF!</definedName>
    <definedName name="福建地区" localSheetId="14">#REF!</definedName>
    <definedName name="福建地区" localSheetId="28">#REF!</definedName>
    <definedName name="福建地区" localSheetId="29">#REF!</definedName>
    <definedName name="福建地区" localSheetId="30">#REF!</definedName>
    <definedName name="福建地区" localSheetId="31">#REF!</definedName>
    <definedName name="福建地区" localSheetId="32">#REF!</definedName>
    <definedName name="福建地区" localSheetId="33">#REF!</definedName>
    <definedName name="福建地区" localSheetId="34">#REF!</definedName>
    <definedName name="福建地区" localSheetId="35">#REF!</definedName>
    <definedName name="福建地区" localSheetId="43">#REF!</definedName>
    <definedName name="福建地区" localSheetId="44">#REF!</definedName>
    <definedName name="福建地区">#REF!</definedName>
    <definedName name="附表" localSheetId="13">#REF!</definedName>
    <definedName name="附表" localSheetId="14">#REF!</definedName>
    <definedName name="附表" localSheetId="25">#REF!</definedName>
    <definedName name="附表" localSheetId="28">#REF!</definedName>
    <definedName name="附表" localSheetId="29">#REF!</definedName>
    <definedName name="附表" localSheetId="30">#REF!</definedName>
    <definedName name="附表" localSheetId="31">#REF!</definedName>
    <definedName name="附表" localSheetId="32">#REF!</definedName>
    <definedName name="附表" localSheetId="33">#REF!</definedName>
    <definedName name="附表" localSheetId="34">#REF!</definedName>
    <definedName name="附表" localSheetId="35">#REF!</definedName>
    <definedName name="附表">#REF!</definedName>
    <definedName name="广东" localSheetId="13">#REF!</definedName>
    <definedName name="广东" localSheetId="14">#REF!</definedName>
    <definedName name="广东" localSheetId="28">#REF!</definedName>
    <definedName name="广东" localSheetId="29">#REF!</definedName>
    <definedName name="广东" localSheetId="30">#REF!</definedName>
    <definedName name="广东" localSheetId="31">#REF!</definedName>
    <definedName name="广东" localSheetId="32">#REF!</definedName>
    <definedName name="广东" localSheetId="33">#REF!</definedName>
    <definedName name="广东" localSheetId="34">#REF!</definedName>
    <definedName name="广东" localSheetId="35">#REF!</definedName>
    <definedName name="广东" localSheetId="43">#REF!</definedName>
    <definedName name="广东" localSheetId="44">#REF!</definedName>
    <definedName name="广东">#REF!</definedName>
    <definedName name="广东地区" localSheetId="13">#REF!</definedName>
    <definedName name="广东地区" localSheetId="14">#REF!</definedName>
    <definedName name="广东地区" localSheetId="28">#REF!</definedName>
    <definedName name="广东地区" localSheetId="29">#REF!</definedName>
    <definedName name="广东地区" localSheetId="30">#REF!</definedName>
    <definedName name="广东地区" localSheetId="31">#REF!</definedName>
    <definedName name="广东地区" localSheetId="32">#REF!</definedName>
    <definedName name="广东地区" localSheetId="33">#REF!</definedName>
    <definedName name="广东地区" localSheetId="34">#REF!</definedName>
    <definedName name="广东地区" localSheetId="35">#REF!</definedName>
    <definedName name="广东地区" localSheetId="43">#REF!</definedName>
    <definedName name="广东地区" localSheetId="44">#REF!</definedName>
    <definedName name="广东地区">#REF!</definedName>
    <definedName name="广西" localSheetId="13">#REF!</definedName>
    <definedName name="广西" localSheetId="14">#REF!</definedName>
    <definedName name="广西" localSheetId="28">#REF!</definedName>
    <definedName name="广西" localSheetId="29">#REF!</definedName>
    <definedName name="广西" localSheetId="30">#REF!</definedName>
    <definedName name="广西" localSheetId="31">#REF!</definedName>
    <definedName name="广西" localSheetId="32">#REF!</definedName>
    <definedName name="广西" localSheetId="33">#REF!</definedName>
    <definedName name="广西" localSheetId="34">#REF!</definedName>
    <definedName name="广西" localSheetId="35">#REF!</definedName>
    <definedName name="广西" localSheetId="43">#REF!</definedName>
    <definedName name="广西" localSheetId="44">#REF!</definedName>
    <definedName name="广西">#REF!</definedName>
    <definedName name="贵州" localSheetId="13">#REF!</definedName>
    <definedName name="贵州" localSheetId="14">#REF!</definedName>
    <definedName name="贵州" localSheetId="28">#REF!</definedName>
    <definedName name="贵州" localSheetId="29">#REF!</definedName>
    <definedName name="贵州" localSheetId="30">#REF!</definedName>
    <definedName name="贵州" localSheetId="31">#REF!</definedName>
    <definedName name="贵州" localSheetId="32">#REF!</definedName>
    <definedName name="贵州" localSheetId="33">#REF!</definedName>
    <definedName name="贵州" localSheetId="34">#REF!</definedName>
    <definedName name="贵州" localSheetId="35">#REF!</definedName>
    <definedName name="贵州" localSheetId="43">#REF!</definedName>
    <definedName name="贵州" localSheetId="44">#REF!</definedName>
    <definedName name="贵州">#REF!</definedName>
    <definedName name="哈哈哈哈" localSheetId="13">#REF!</definedName>
    <definedName name="哈哈哈哈" localSheetId="14">#REF!</definedName>
    <definedName name="哈哈哈哈" localSheetId="28">#REF!</definedName>
    <definedName name="哈哈哈哈" localSheetId="29">#REF!</definedName>
    <definedName name="哈哈哈哈" localSheetId="30">#REF!</definedName>
    <definedName name="哈哈哈哈" localSheetId="31">#REF!</definedName>
    <definedName name="哈哈哈哈" localSheetId="32">#REF!</definedName>
    <definedName name="哈哈哈哈" localSheetId="33">#REF!</definedName>
    <definedName name="哈哈哈哈" localSheetId="34">#REF!</definedName>
    <definedName name="哈哈哈哈" localSheetId="35">#REF!</definedName>
    <definedName name="哈哈哈哈">#REF!</definedName>
    <definedName name="海南" localSheetId="13">#REF!</definedName>
    <definedName name="海南" localSheetId="14">#REF!</definedName>
    <definedName name="海南" localSheetId="28">#REF!</definedName>
    <definedName name="海南" localSheetId="29">#REF!</definedName>
    <definedName name="海南" localSheetId="30">#REF!</definedName>
    <definedName name="海南" localSheetId="31">#REF!</definedName>
    <definedName name="海南" localSheetId="32">#REF!</definedName>
    <definedName name="海南" localSheetId="33">#REF!</definedName>
    <definedName name="海南" localSheetId="34">#REF!</definedName>
    <definedName name="海南" localSheetId="35">#REF!</definedName>
    <definedName name="海南" localSheetId="43">#REF!</definedName>
    <definedName name="海南" localSheetId="44">#REF!</definedName>
    <definedName name="海南">#REF!</definedName>
    <definedName name="河北" localSheetId="13">#REF!</definedName>
    <definedName name="河北" localSheetId="14">#REF!</definedName>
    <definedName name="河北" localSheetId="28">#REF!</definedName>
    <definedName name="河北" localSheetId="29">#REF!</definedName>
    <definedName name="河北" localSheetId="30">#REF!</definedName>
    <definedName name="河北" localSheetId="31">#REF!</definedName>
    <definedName name="河北" localSheetId="32">#REF!</definedName>
    <definedName name="河北" localSheetId="33">#REF!</definedName>
    <definedName name="河北" localSheetId="34">#REF!</definedName>
    <definedName name="河北" localSheetId="35">#REF!</definedName>
    <definedName name="河北" localSheetId="43">#REF!</definedName>
    <definedName name="河北" localSheetId="44">#REF!</definedName>
    <definedName name="河北">#REF!</definedName>
    <definedName name="河南" localSheetId="13">#REF!</definedName>
    <definedName name="河南" localSheetId="14">#REF!</definedName>
    <definedName name="河南" localSheetId="28">#REF!</definedName>
    <definedName name="河南" localSheetId="29">#REF!</definedName>
    <definedName name="河南" localSheetId="30">#REF!</definedName>
    <definedName name="河南" localSheetId="31">#REF!</definedName>
    <definedName name="河南" localSheetId="32">#REF!</definedName>
    <definedName name="河南" localSheetId="33">#REF!</definedName>
    <definedName name="河南" localSheetId="34">#REF!</definedName>
    <definedName name="河南" localSheetId="35">#REF!</definedName>
    <definedName name="河南" localSheetId="43">#REF!</definedName>
    <definedName name="河南" localSheetId="44">#REF!</definedName>
    <definedName name="河南">#REF!</definedName>
    <definedName name="黑龙江" localSheetId="13">#REF!</definedName>
    <definedName name="黑龙江" localSheetId="14">#REF!</definedName>
    <definedName name="黑龙江" localSheetId="28">#REF!</definedName>
    <definedName name="黑龙江" localSheetId="29">#REF!</definedName>
    <definedName name="黑龙江" localSheetId="30">#REF!</definedName>
    <definedName name="黑龙江" localSheetId="31">#REF!</definedName>
    <definedName name="黑龙江" localSheetId="32">#REF!</definedName>
    <definedName name="黑龙江" localSheetId="33">#REF!</definedName>
    <definedName name="黑龙江" localSheetId="34">#REF!</definedName>
    <definedName name="黑龙江" localSheetId="35">#REF!</definedName>
    <definedName name="黑龙江" localSheetId="43">#REF!</definedName>
    <definedName name="黑龙江" localSheetId="44">#REF!</definedName>
    <definedName name="黑龙江">#REF!</definedName>
    <definedName name="湖北" localSheetId="13">#REF!</definedName>
    <definedName name="湖北" localSheetId="14">#REF!</definedName>
    <definedName name="湖北" localSheetId="28">#REF!</definedName>
    <definedName name="湖北" localSheetId="29">#REF!</definedName>
    <definedName name="湖北" localSheetId="30">#REF!</definedName>
    <definedName name="湖北" localSheetId="31">#REF!</definedName>
    <definedName name="湖北" localSheetId="32">#REF!</definedName>
    <definedName name="湖北" localSheetId="33">#REF!</definedName>
    <definedName name="湖北" localSheetId="34">#REF!</definedName>
    <definedName name="湖北" localSheetId="35">#REF!</definedName>
    <definedName name="湖北" localSheetId="43">#REF!</definedName>
    <definedName name="湖北" localSheetId="44">#REF!</definedName>
    <definedName name="湖北">#REF!</definedName>
    <definedName name="湖南" localSheetId="13">#REF!</definedName>
    <definedName name="湖南" localSheetId="14">#REF!</definedName>
    <definedName name="湖南" localSheetId="28">#REF!</definedName>
    <definedName name="湖南" localSheetId="29">#REF!</definedName>
    <definedName name="湖南" localSheetId="30">#REF!</definedName>
    <definedName name="湖南" localSheetId="31">#REF!</definedName>
    <definedName name="湖南" localSheetId="32">#REF!</definedName>
    <definedName name="湖南" localSheetId="33">#REF!</definedName>
    <definedName name="湖南" localSheetId="34">#REF!</definedName>
    <definedName name="湖南" localSheetId="35">#REF!</definedName>
    <definedName name="湖南" localSheetId="43">#REF!</definedName>
    <definedName name="湖南" localSheetId="44">#REF!</definedName>
    <definedName name="湖南">#REF!</definedName>
    <definedName name="汇率" localSheetId="13">#REF!</definedName>
    <definedName name="汇率" localSheetId="14">#REF!</definedName>
    <definedName name="汇率" localSheetId="28">#REF!</definedName>
    <definedName name="汇率" localSheetId="29">#REF!</definedName>
    <definedName name="汇率" localSheetId="30">#REF!</definedName>
    <definedName name="汇率" localSheetId="31">#REF!</definedName>
    <definedName name="汇率" localSheetId="32">#REF!</definedName>
    <definedName name="汇率" localSheetId="33">#REF!</definedName>
    <definedName name="汇率" localSheetId="34">#REF!</definedName>
    <definedName name="汇率" localSheetId="35">#REF!</definedName>
    <definedName name="汇率">#REF!</definedName>
    <definedName name="吉林" localSheetId="13">#REF!</definedName>
    <definedName name="吉林" localSheetId="14">#REF!</definedName>
    <definedName name="吉林" localSheetId="28">#REF!</definedName>
    <definedName name="吉林" localSheetId="29">#REF!</definedName>
    <definedName name="吉林" localSheetId="30">#REF!</definedName>
    <definedName name="吉林" localSheetId="31">#REF!</definedName>
    <definedName name="吉林" localSheetId="32">#REF!</definedName>
    <definedName name="吉林" localSheetId="33">#REF!</definedName>
    <definedName name="吉林" localSheetId="34">#REF!</definedName>
    <definedName name="吉林" localSheetId="35">#REF!</definedName>
    <definedName name="吉林" localSheetId="43">#REF!</definedName>
    <definedName name="吉林" localSheetId="44">#REF!</definedName>
    <definedName name="吉林">#REF!</definedName>
    <definedName name="江苏" localSheetId="13">#REF!</definedName>
    <definedName name="江苏" localSheetId="14">#REF!</definedName>
    <definedName name="江苏" localSheetId="28">#REF!</definedName>
    <definedName name="江苏" localSheetId="29">#REF!</definedName>
    <definedName name="江苏" localSheetId="30">#REF!</definedName>
    <definedName name="江苏" localSheetId="31">#REF!</definedName>
    <definedName name="江苏" localSheetId="32">#REF!</definedName>
    <definedName name="江苏" localSheetId="33">#REF!</definedName>
    <definedName name="江苏" localSheetId="34">#REF!</definedName>
    <definedName name="江苏" localSheetId="35">#REF!</definedName>
    <definedName name="江苏" localSheetId="43">#REF!</definedName>
    <definedName name="江苏" localSheetId="44">#REF!</definedName>
    <definedName name="江苏">#REF!</definedName>
    <definedName name="江西" localSheetId="13">#REF!</definedName>
    <definedName name="江西" localSheetId="14">#REF!</definedName>
    <definedName name="江西" localSheetId="28">#REF!</definedName>
    <definedName name="江西" localSheetId="29">#REF!</definedName>
    <definedName name="江西" localSheetId="30">#REF!</definedName>
    <definedName name="江西" localSheetId="31">#REF!</definedName>
    <definedName name="江西" localSheetId="32">#REF!</definedName>
    <definedName name="江西" localSheetId="33">#REF!</definedName>
    <definedName name="江西" localSheetId="34">#REF!</definedName>
    <definedName name="江西" localSheetId="35">#REF!</definedName>
    <definedName name="江西" localSheetId="43">#REF!</definedName>
    <definedName name="江西" localSheetId="44">#REF!</definedName>
    <definedName name="江西">#REF!</definedName>
    <definedName name="啦啦啦" localSheetId="13">#REF!</definedName>
    <definedName name="啦啦啦" localSheetId="14">#REF!</definedName>
    <definedName name="啦啦啦" localSheetId="28">#REF!</definedName>
    <definedName name="啦啦啦" localSheetId="29">#REF!</definedName>
    <definedName name="啦啦啦" localSheetId="30">#REF!</definedName>
    <definedName name="啦啦啦" localSheetId="31">#REF!</definedName>
    <definedName name="啦啦啦" localSheetId="32">#REF!</definedName>
    <definedName name="啦啦啦" localSheetId="33">#REF!</definedName>
    <definedName name="啦啦啦" localSheetId="34">#REF!</definedName>
    <definedName name="啦啦啦" localSheetId="35">#REF!</definedName>
    <definedName name="啦啦啦">#REF!</definedName>
    <definedName name="了" localSheetId="13">#REF!</definedName>
    <definedName name="了" localSheetId="14">#REF!</definedName>
    <definedName name="了" localSheetId="28">#REF!</definedName>
    <definedName name="了" localSheetId="29">#REF!</definedName>
    <definedName name="了" localSheetId="30">#REF!</definedName>
    <definedName name="了" localSheetId="31">#REF!</definedName>
    <definedName name="了" localSheetId="32">#REF!</definedName>
    <definedName name="了" localSheetId="33">#REF!</definedName>
    <definedName name="了" localSheetId="34">#REF!</definedName>
    <definedName name="了" localSheetId="35">#REF!</definedName>
    <definedName name="了">#REF!</definedName>
    <definedName name="辽宁" localSheetId="13">#REF!</definedName>
    <definedName name="辽宁" localSheetId="14">#REF!</definedName>
    <definedName name="辽宁" localSheetId="28">#REF!</definedName>
    <definedName name="辽宁" localSheetId="29">#REF!</definedName>
    <definedName name="辽宁" localSheetId="30">#REF!</definedName>
    <definedName name="辽宁" localSheetId="31">#REF!</definedName>
    <definedName name="辽宁" localSheetId="32">#REF!</definedName>
    <definedName name="辽宁" localSheetId="33">#REF!</definedName>
    <definedName name="辽宁" localSheetId="34">#REF!</definedName>
    <definedName name="辽宁" localSheetId="35">#REF!</definedName>
    <definedName name="辽宁" localSheetId="43">#REF!</definedName>
    <definedName name="辽宁" localSheetId="44">#REF!</definedName>
    <definedName name="辽宁">#REF!</definedName>
    <definedName name="辽宁地区" localSheetId="13">#REF!</definedName>
    <definedName name="辽宁地区" localSheetId="14">#REF!</definedName>
    <definedName name="辽宁地区" localSheetId="28">#REF!</definedName>
    <definedName name="辽宁地区" localSheetId="29">#REF!</definedName>
    <definedName name="辽宁地区" localSheetId="30">#REF!</definedName>
    <definedName name="辽宁地区" localSheetId="31">#REF!</definedName>
    <definedName name="辽宁地区" localSheetId="32">#REF!</definedName>
    <definedName name="辽宁地区" localSheetId="33">#REF!</definedName>
    <definedName name="辽宁地区" localSheetId="34">#REF!</definedName>
    <definedName name="辽宁地区" localSheetId="35">#REF!</definedName>
    <definedName name="辽宁地区" localSheetId="43">#REF!</definedName>
    <definedName name="辽宁地区" localSheetId="44">#REF!</definedName>
    <definedName name="辽宁地区">#REF!</definedName>
    <definedName name="么么么么" localSheetId="13">#REF!</definedName>
    <definedName name="么么么么" localSheetId="14">#REF!</definedName>
    <definedName name="么么么么" localSheetId="28">#REF!</definedName>
    <definedName name="么么么么" localSheetId="29">#REF!</definedName>
    <definedName name="么么么么" localSheetId="30">#REF!</definedName>
    <definedName name="么么么么" localSheetId="31">#REF!</definedName>
    <definedName name="么么么么" localSheetId="32">#REF!</definedName>
    <definedName name="么么么么" localSheetId="33">#REF!</definedName>
    <definedName name="么么么么" localSheetId="34">#REF!</definedName>
    <definedName name="么么么么" localSheetId="35">#REF!</definedName>
    <definedName name="么么么么">#REF!</definedName>
    <definedName name="内蒙" localSheetId="13">#REF!</definedName>
    <definedName name="内蒙" localSheetId="14">#REF!</definedName>
    <definedName name="内蒙" localSheetId="28">#REF!</definedName>
    <definedName name="内蒙" localSheetId="29">#REF!</definedName>
    <definedName name="内蒙" localSheetId="30">#REF!</definedName>
    <definedName name="内蒙" localSheetId="31">#REF!</definedName>
    <definedName name="内蒙" localSheetId="32">#REF!</definedName>
    <definedName name="内蒙" localSheetId="33">#REF!</definedName>
    <definedName name="内蒙" localSheetId="34">#REF!</definedName>
    <definedName name="内蒙" localSheetId="35">#REF!</definedName>
    <definedName name="内蒙" localSheetId="43">#REF!</definedName>
    <definedName name="内蒙" localSheetId="44">#REF!</definedName>
    <definedName name="内蒙">#REF!</definedName>
    <definedName name="你" localSheetId="13">#REF!</definedName>
    <definedName name="你" localSheetId="14">#REF!</definedName>
    <definedName name="你" localSheetId="28">#REF!</definedName>
    <definedName name="你" localSheetId="29">#REF!</definedName>
    <definedName name="你" localSheetId="30">#REF!</definedName>
    <definedName name="你" localSheetId="31">#REF!</definedName>
    <definedName name="你" localSheetId="32">#REF!</definedName>
    <definedName name="你" localSheetId="33">#REF!</definedName>
    <definedName name="你" localSheetId="34">#REF!</definedName>
    <definedName name="你" localSheetId="35">#REF!</definedName>
    <definedName name="你">#REF!</definedName>
    <definedName name="宁波" localSheetId="13">#REF!</definedName>
    <definedName name="宁波" localSheetId="14">#REF!</definedName>
    <definedName name="宁波" localSheetId="28">#REF!</definedName>
    <definedName name="宁波" localSheetId="29">#REF!</definedName>
    <definedName name="宁波" localSheetId="30">#REF!</definedName>
    <definedName name="宁波" localSheetId="31">#REF!</definedName>
    <definedName name="宁波" localSheetId="32">#REF!</definedName>
    <definedName name="宁波" localSheetId="33">#REF!</definedName>
    <definedName name="宁波" localSheetId="34">#REF!</definedName>
    <definedName name="宁波" localSheetId="35">#REF!</definedName>
    <definedName name="宁波" localSheetId="43">#REF!</definedName>
    <definedName name="宁波" localSheetId="44">#REF!</definedName>
    <definedName name="宁波">#REF!</definedName>
    <definedName name="宁夏" localSheetId="13">#REF!</definedName>
    <definedName name="宁夏" localSheetId="14">#REF!</definedName>
    <definedName name="宁夏" localSheetId="28">#REF!</definedName>
    <definedName name="宁夏" localSheetId="29">#REF!</definedName>
    <definedName name="宁夏" localSheetId="30">#REF!</definedName>
    <definedName name="宁夏" localSheetId="31">#REF!</definedName>
    <definedName name="宁夏" localSheetId="32">#REF!</definedName>
    <definedName name="宁夏" localSheetId="33">#REF!</definedName>
    <definedName name="宁夏" localSheetId="34">#REF!</definedName>
    <definedName name="宁夏" localSheetId="35">#REF!</definedName>
    <definedName name="宁夏" localSheetId="43">#REF!</definedName>
    <definedName name="宁夏" localSheetId="44">#REF!</definedName>
    <definedName name="宁夏">#REF!</definedName>
    <definedName name="悄悄" localSheetId="13">#REF!</definedName>
    <definedName name="悄悄" localSheetId="14">#REF!</definedName>
    <definedName name="悄悄" localSheetId="28">#REF!</definedName>
    <definedName name="悄悄" localSheetId="29">#REF!</definedName>
    <definedName name="悄悄" localSheetId="30">#REF!</definedName>
    <definedName name="悄悄" localSheetId="31">#REF!</definedName>
    <definedName name="悄悄" localSheetId="32">#REF!</definedName>
    <definedName name="悄悄" localSheetId="33">#REF!</definedName>
    <definedName name="悄悄" localSheetId="34">#REF!</definedName>
    <definedName name="悄悄" localSheetId="35">#REF!</definedName>
    <definedName name="悄悄">#REF!</definedName>
    <definedName name="青岛" localSheetId="13">#REF!</definedName>
    <definedName name="青岛" localSheetId="14">#REF!</definedName>
    <definedName name="青岛" localSheetId="28">#REF!</definedName>
    <definedName name="青岛" localSheetId="29">#REF!</definedName>
    <definedName name="青岛" localSheetId="30">#REF!</definedName>
    <definedName name="青岛" localSheetId="31">#REF!</definedName>
    <definedName name="青岛" localSheetId="32">#REF!</definedName>
    <definedName name="青岛" localSheetId="33">#REF!</definedName>
    <definedName name="青岛" localSheetId="34">#REF!</definedName>
    <definedName name="青岛" localSheetId="35">#REF!</definedName>
    <definedName name="青岛" localSheetId="43">#REF!</definedName>
    <definedName name="青岛" localSheetId="44">#REF!</definedName>
    <definedName name="青岛">#REF!</definedName>
    <definedName name="青海" localSheetId="13">#REF!</definedName>
    <definedName name="青海" localSheetId="14">#REF!</definedName>
    <definedName name="青海" localSheetId="28">#REF!</definedName>
    <definedName name="青海" localSheetId="29">#REF!</definedName>
    <definedName name="青海" localSheetId="30">#REF!</definedName>
    <definedName name="青海" localSheetId="31">#REF!</definedName>
    <definedName name="青海" localSheetId="32">#REF!</definedName>
    <definedName name="青海" localSheetId="33">#REF!</definedName>
    <definedName name="青海" localSheetId="34">#REF!</definedName>
    <definedName name="青海" localSheetId="35">#REF!</definedName>
    <definedName name="青海" localSheetId="43">#REF!</definedName>
    <definedName name="青海" localSheetId="44">#REF!</definedName>
    <definedName name="青海">#REF!</definedName>
    <definedName name="全国收入累计">#N/A</definedName>
    <definedName name="日日日" localSheetId="13">#REF!</definedName>
    <definedName name="日日日" localSheetId="14">#REF!</definedName>
    <definedName name="日日日" localSheetId="28">#REF!</definedName>
    <definedName name="日日日" localSheetId="29">#REF!</definedName>
    <definedName name="日日日" localSheetId="30">#REF!</definedName>
    <definedName name="日日日" localSheetId="31">#REF!</definedName>
    <definedName name="日日日" localSheetId="32">#REF!</definedName>
    <definedName name="日日日" localSheetId="33">#REF!</definedName>
    <definedName name="日日日" localSheetId="34">#REF!</definedName>
    <definedName name="日日日" localSheetId="35">#REF!</definedName>
    <definedName name="日日日">#REF!</definedName>
    <definedName name="厦门" localSheetId="13">#REF!</definedName>
    <definedName name="厦门" localSheetId="14">#REF!</definedName>
    <definedName name="厦门" localSheetId="28">#REF!</definedName>
    <definedName name="厦门" localSheetId="29">#REF!</definedName>
    <definedName name="厦门" localSheetId="30">#REF!</definedName>
    <definedName name="厦门" localSheetId="31">#REF!</definedName>
    <definedName name="厦门" localSheetId="32">#REF!</definedName>
    <definedName name="厦门" localSheetId="33">#REF!</definedName>
    <definedName name="厦门" localSheetId="34">#REF!</definedName>
    <definedName name="厦门" localSheetId="35">#REF!</definedName>
    <definedName name="厦门" localSheetId="43">#REF!</definedName>
    <definedName name="厦门" localSheetId="44">#REF!</definedName>
    <definedName name="厦门">#REF!</definedName>
    <definedName name="山东" localSheetId="13">#REF!</definedName>
    <definedName name="山东" localSheetId="14">#REF!</definedName>
    <definedName name="山东" localSheetId="28">#REF!</definedName>
    <definedName name="山东" localSheetId="29">#REF!</definedName>
    <definedName name="山东" localSheetId="30">#REF!</definedName>
    <definedName name="山东" localSheetId="31">#REF!</definedName>
    <definedName name="山东" localSheetId="32">#REF!</definedName>
    <definedName name="山东" localSheetId="33">#REF!</definedName>
    <definedName name="山东" localSheetId="34">#REF!</definedName>
    <definedName name="山东" localSheetId="35">#REF!</definedName>
    <definedName name="山东" localSheetId="43">#REF!</definedName>
    <definedName name="山东" localSheetId="44">#REF!</definedName>
    <definedName name="山东">#REF!</definedName>
    <definedName name="山东地区" localSheetId="13">#REF!</definedName>
    <definedName name="山东地区" localSheetId="14">#REF!</definedName>
    <definedName name="山东地区" localSheetId="28">#REF!</definedName>
    <definedName name="山东地区" localSheetId="29">#REF!</definedName>
    <definedName name="山东地区" localSheetId="30">#REF!</definedName>
    <definedName name="山东地区" localSheetId="31">#REF!</definedName>
    <definedName name="山东地区" localSheetId="32">#REF!</definedName>
    <definedName name="山东地区" localSheetId="33">#REF!</definedName>
    <definedName name="山东地区" localSheetId="34">#REF!</definedName>
    <definedName name="山东地区" localSheetId="35">#REF!</definedName>
    <definedName name="山东地区" localSheetId="43">#REF!</definedName>
    <definedName name="山东地区" localSheetId="44">#REF!</definedName>
    <definedName name="山东地区">#REF!</definedName>
    <definedName name="山西" localSheetId="13">#REF!</definedName>
    <definedName name="山西" localSheetId="14">#REF!</definedName>
    <definedName name="山西" localSheetId="28">#REF!</definedName>
    <definedName name="山西" localSheetId="29">#REF!</definedName>
    <definedName name="山西" localSheetId="30">#REF!</definedName>
    <definedName name="山西" localSheetId="31">#REF!</definedName>
    <definedName name="山西" localSheetId="32">#REF!</definedName>
    <definedName name="山西" localSheetId="33">#REF!</definedName>
    <definedName name="山西" localSheetId="34">#REF!</definedName>
    <definedName name="山西" localSheetId="35">#REF!</definedName>
    <definedName name="山西" localSheetId="43">#REF!</definedName>
    <definedName name="山西" localSheetId="44">#REF!</definedName>
    <definedName name="山西">#REF!</definedName>
    <definedName name="陕西" localSheetId="13">#REF!</definedName>
    <definedName name="陕西" localSheetId="14">#REF!</definedName>
    <definedName name="陕西" localSheetId="28">#REF!</definedName>
    <definedName name="陕西" localSheetId="29">#REF!</definedName>
    <definedName name="陕西" localSheetId="30">#REF!</definedName>
    <definedName name="陕西" localSheetId="31">#REF!</definedName>
    <definedName name="陕西" localSheetId="32">#REF!</definedName>
    <definedName name="陕西" localSheetId="33">#REF!</definedName>
    <definedName name="陕西" localSheetId="34">#REF!</definedName>
    <definedName name="陕西" localSheetId="35">#REF!</definedName>
    <definedName name="陕西" localSheetId="43">#REF!</definedName>
    <definedName name="陕西" localSheetId="44">#REF!</definedName>
    <definedName name="陕西">#REF!</definedName>
    <definedName name="上海" localSheetId="13">#REF!</definedName>
    <definedName name="上海" localSheetId="14">#REF!</definedName>
    <definedName name="上海" localSheetId="28">#REF!</definedName>
    <definedName name="上海" localSheetId="29">#REF!</definedName>
    <definedName name="上海" localSheetId="30">#REF!</definedName>
    <definedName name="上海" localSheetId="31">#REF!</definedName>
    <definedName name="上海" localSheetId="32">#REF!</definedName>
    <definedName name="上海" localSheetId="33">#REF!</definedName>
    <definedName name="上海" localSheetId="34">#REF!</definedName>
    <definedName name="上海" localSheetId="35">#REF!</definedName>
    <definedName name="上海" localSheetId="43">#REF!</definedName>
    <definedName name="上海" localSheetId="44">#REF!</definedName>
    <definedName name="上海">#REF!</definedName>
    <definedName name="深圳" localSheetId="13">#REF!</definedName>
    <definedName name="深圳" localSheetId="14">#REF!</definedName>
    <definedName name="深圳" localSheetId="28">#REF!</definedName>
    <definedName name="深圳" localSheetId="29">#REF!</definedName>
    <definedName name="深圳" localSheetId="30">#REF!</definedName>
    <definedName name="深圳" localSheetId="31">#REF!</definedName>
    <definedName name="深圳" localSheetId="32">#REF!</definedName>
    <definedName name="深圳" localSheetId="33">#REF!</definedName>
    <definedName name="深圳" localSheetId="34">#REF!</definedName>
    <definedName name="深圳" localSheetId="35">#REF!</definedName>
    <definedName name="深圳" localSheetId="43">#REF!</definedName>
    <definedName name="深圳" localSheetId="44">#REF!</definedName>
    <definedName name="深圳">#REF!</definedName>
    <definedName name="生产列1" localSheetId="13">#REF!</definedName>
    <definedName name="生产列1" localSheetId="14">#REF!</definedName>
    <definedName name="生产列1" localSheetId="28">#REF!</definedName>
    <definedName name="生产列1" localSheetId="29">#REF!</definedName>
    <definedName name="生产列1" localSheetId="30">#REF!</definedName>
    <definedName name="生产列1" localSheetId="31">#REF!</definedName>
    <definedName name="生产列1" localSheetId="32">#REF!</definedName>
    <definedName name="生产列1" localSheetId="33">#REF!</definedName>
    <definedName name="生产列1" localSheetId="34">#REF!</definedName>
    <definedName name="生产列1" localSheetId="35">#REF!</definedName>
    <definedName name="生产列1">#REF!</definedName>
    <definedName name="生产列11" localSheetId="13">#REF!</definedName>
    <definedName name="生产列11" localSheetId="14">#REF!</definedName>
    <definedName name="生产列11" localSheetId="28">#REF!</definedName>
    <definedName name="生产列11" localSheetId="29">#REF!</definedName>
    <definedName name="生产列11" localSheetId="30">#REF!</definedName>
    <definedName name="生产列11" localSheetId="31">#REF!</definedName>
    <definedName name="生产列11" localSheetId="32">#REF!</definedName>
    <definedName name="生产列11" localSheetId="33">#REF!</definedName>
    <definedName name="生产列11" localSheetId="34">#REF!</definedName>
    <definedName name="生产列11" localSheetId="35">#REF!</definedName>
    <definedName name="生产列11">#REF!</definedName>
    <definedName name="生产列15" localSheetId="13">#REF!</definedName>
    <definedName name="生产列15" localSheetId="14">#REF!</definedName>
    <definedName name="生产列15" localSheetId="28">#REF!</definedName>
    <definedName name="生产列15" localSheetId="29">#REF!</definedName>
    <definedName name="生产列15" localSheetId="30">#REF!</definedName>
    <definedName name="生产列15" localSheetId="31">#REF!</definedName>
    <definedName name="生产列15" localSheetId="32">#REF!</definedName>
    <definedName name="生产列15" localSheetId="33">#REF!</definedName>
    <definedName name="生产列15" localSheetId="34">#REF!</definedName>
    <definedName name="生产列15" localSheetId="35">#REF!</definedName>
    <definedName name="生产列15">#REF!</definedName>
    <definedName name="生产列16" localSheetId="13">#REF!</definedName>
    <definedName name="生产列16" localSheetId="14">#REF!</definedName>
    <definedName name="生产列16" localSheetId="28">#REF!</definedName>
    <definedName name="生产列16" localSheetId="29">#REF!</definedName>
    <definedName name="生产列16" localSheetId="30">#REF!</definedName>
    <definedName name="生产列16" localSheetId="31">#REF!</definedName>
    <definedName name="生产列16" localSheetId="32">#REF!</definedName>
    <definedName name="生产列16" localSheetId="33">#REF!</definedName>
    <definedName name="生产列16" localSheetId="34">#REF!</definedName>
    <definedName name="生产列16" localSheetId="35">#REF!</definedName>
    <definedName name="生产列16">#REF!</definedName>
    <definedName name="生产列17" localSheetId="13">#REF!</definedName>
    <definedName name="生产列17" localSheetId="14">#REF!</definedName>
    <definedName name="生产列17" localSheetId="28">#REF!</definedName>
    <definedName name="生产列17" localSheetId="29">#REF!</definedName>
    <definedName name="生产列17" localSheetId="30">#REF!</definedName>
    <definedName name="生产列17" localSheetId="31">#REF!</definedName>
    <definedName name="生产列17" localSheetId="32">#REF!</definedName>
    <definedName name="生产列17" localSheetId="33">#REF!</definedName>
    <definedName name="生产列17" localSheetId="34">#REF!</definedName>
    <definedName name="生产列17" localSheetId="35">#REF!</definedName>
    <definedName name="生产列17">#REF!</definedName>
    <definedName name="生产列19" localSheetId="13">#REF!</definedName>
    <definedName name="生产列19" localSheetId="14">#REF!</definedName>
    <definedName name="生产列19" localSheetId="28">#REF!</definedName>
    <definedName name="生产列19" localSheetId="29">#REF!</definedName>
    <definedName name="生产列19" localSheetId="30">#REF!</definedName>
    <definedName name="生产列19" localSheetId="31">#REF!</definedName>
    <definedName name="生产列19" localSheetId="32">#REF!</definedName>
    <definedName name="生产列19" localSheetId="33">#REF!</definedName>
    <definedName name="生产列19" localSheetId="34">#REF!</definedName>
    <definedName name="生产列19" localSheetId="35">#REF!</definedName>
    <definedName name="生产列19">#REF!</definedName>
    <definedName name="生产列2" localSheetId="13">#REF!</definedName>
    <definedName name="生产列2" localSheetId="14">#REF!</definedName>
    <definedName name="生产列2" localSheetId="28">#REF!</definedName>
    <definedName name="生产列2" localSheetId="29">#REF!</definedName>
    <definedName name="生产列2" localSheetId="30">#REF!</definedName>
    <definedName name="生产列2" localSheetId="31">#REF!</definedName>
    <definedName name="生产列2" localSheetId="32">#REF!</definedName>
    <definedName name="生产列2" localSheetId="33">#REF!</definedName>
    <definedName name="生产列2" localSheetId="34">#REF!</definedName>
    <definedName name="生产列2" localSheetId="35">#REF!</definedName>
    <definedName name="生产列2">#REF!</definedName>
    <definedName name="生产列20" localSheetId="13">#REF!</definedName>
    <definedName name="生产列20" localSheetId="14">#REF!</definedName>
    <definedName name="生产列20" localSheetId="28">#REF!</definedName>
    <definedName name="生产列20" localSheetId="29">#REF!</definedName>
    <definedName name="生产列20" localSheetId="30">#REF!</definedName>
    <definedName name="生产列20" localSheetId="31">#REF!</definedName>
    <definedName name="生产列20" localSheetId="32">#REF!</definedName>
    <definedName name="生产列20" localSheetId="33">#REF!</definedName>
    <definedName name="生产列20" localSheetId="34">#REF!</definedName>
    <definedName name="生产列20" localSheetId="35">#REF!</definedName>
    <definedName name="生产列20">#REF!</definedName>
    <definedName name="生产列3" localSheetId="13">#REF!</definedName>
    <definedName name="生产列3" localSheetId="14">#REF!</definedName>
    <definedName name="生产列3" localSheetId="28">#REF!</definedName>
    <definedName name="生产列3" localSheetId="29">#REF!</definedName>
    <definedName name="生产列3" localSheetId="30">#REF!</definedName>
    <definedName name="生产列3" localSheetId="31">#REF!</definedName>
    <definedName name="生产列3" localSheetId="32">#REF!</definedName>
    <definedName name="生产列3" localSheetId="33">#REF!</definedName>
    <definedName name="生产列3" localSheetId="34">#REF!</definedName>
    <definedName name="生产列3" localSheetId="35">#REF!</definedName>
    <definedName name="生产列3">#REF!</definedName>
    <definedName name="生产列4" localSheetId="13">#REF!</definedName>
    <definedName name="生产列4" localSheetId="14">#REF!</definedName>
    <definedName name="生产列4" localSheetId="28">#REF!</definedName>
    <definedName name="生产列4" localSheetId="29">#REF!</definedName>
    <definedName name="生产列4" localSheetId="30">#REF!</definedName>
    <definedName name="生产列4" localSheetId="31">#REF!</definedName>
    <definedName name="生产列4" localSheetId="32">#REF!</definedName>
    <definedName name="生产列4" localSheetId="33">#REF!</definedName>
    <definedName name="生产列4" localSheetId="34">#REF!</definedName>
    <definedName name="生产列4" localSheetId="35">#REF!</definedName>
    <definedName name="生产列4">#REF!</definedName>
    <definedName name="生产列5" localSheetId="13">#REF!</definedName>
    <definedName name="生产列5" localSheetId="14">#REF!</definedName>
    <definedName name="生产列5" localSheetId="28">#REF!</definedName>
    <definedName name="生产列5" localSheetId="29">#REF!</definedName>
    <definedName name="生产列5" localSheetId="30">#REF!</definedName>
    <definedName name="生产列5" localSheetId="31">#REF!</definedName>
    <definedName name="生产列5" localSheetId="32">#REF!</definedName>
    <definedName name="生产列5" localSheetId="33">#REF!</definedName>
    <definedName name="生产列5" localSheetId="34">#REF!</definedName>
    <definedName name="生产列5" localSheetId="35">#REF!</definedName>
    <definedName name="生产列5">#REF!</definedName>
    <definedName name="生产列6" localSheetId="13">#REF!</definedName>
    <definedName name="生产列6" localSheetId="14">#REF!</definedName>
    <definedName name="生产列6" localSheetId="28">#REF!</definedName>
    <definedName name="生产列6" localSheetId="29">#REF!</definedName>
    <definedName name="生产列6" localSheetId="30">#REF!</definedName>
    <definedName name="生产列6" localSheetId="31">#REF!</definedName>
    <definedName name="生产列6" localSheetId="32">#REF!</definedName>
    <definedName name="生产列6" localSheetId="33">#REF!</definedName>
    <definedName name="生产列6" localSheetId="34">#REF!</definedName>
    <definedName name="生产列6" localSheetId="35">#REF!</definedName>
    <definedName name="生产列6">#REF!</definedName>
    <definedName name="生产列7" localSheetId="13">#REF!</definedName>
    <definedName name="生产列7" localSheetId="14">#REF!</definedName>
    <definedName name="生产列7" localSheetId="28">#REF!</definedName>
    <definedName name="生产列7" localSheetId="29">#REF!</definedName>
    <definedName name="生产列7" localSheetId="30">#REF!</definedName>
    <definedName name="生产列7" localSheetId="31">#REF!</definedName>
    <definedName name="生产列7" localSheetId="32">#REF!</definedName>
    <definedName name="生产列7" localSheetId="33">#REF!</definedName>
    <definedName name="生产列7" localSheetId="34">#REF!</definedName>
    <definedName name="生产列7" localSheetId="35">#REF!</definedName>
    <definedName name="生产列7">#REF!</definedName>
    <definedName name="生产列8" localSheetId="13">#REF!</definedName>
    <definedName name="生产列8" localSheetId="14">#REF!</definedName>
    <definedName name="生产列8" localSheetId="28">#REF!</definedName>
    <definedName name="生产列8" localSheetId="29">#REF!</definedName>
    <definedName name="生产列8" localSheetId="30">#REF!</definedName>
    <definedName name="生产列8" localSheetId="31">#REF!</definedName>
    <definedName name="生产列8" localSheetId="32">#REF!</definedName>
    <definedName name="生产列8" localSheetId="33">#REF!</definedName>
    <definedName name="生产列8" localSheetId="34">#REF!</definedName>
    <definedName name="生产列8" localSheetId="35">#REF!</definedName>
    <definedName name="生产列8">#REF!</definedName>
    <definedName name="生产列9" localSheetId="13">#REF!</definedName>
    <definedName name="生产列9" localSheetId="14">#REF!</definedName>
    <definedName name="生产列9" localSheetId="28">#REF!</definedName>
    <definedName name="生产列9" localSheetId="29">#REF!</definedName>
    <definedName name="生产列9" localSheetId="30">#REF!</definedName>
    <definedName name="生产列9" localSheetId="31">#REF!</definedName>
    <definedName name="生产列9" localSheetId="32">#REF!</definedName>
    <definedName name="生产列9" localSheetId="33">#REF!</definedName>
    <definedName name="生产列9" localSheetId="34">#REF!</definedName>
    <definedName name="生产列9" localSheetId="35">#REF!</definedName>
    <definedName name="生产列9">#REF!</definedName>
    <definedName name="生产期" localSheetId="13">#REF!</definedName>
    <definedName name="生产期" localSheetId="14">#REF!</definedName>
    <definedName name="生产期" localSheetId="28">#REF!</definedName>
    <definedName name="生产期" localSheetId="29">#REF!</definedName>
    <definedName name="生产期" localSheetId="30">#REF!</definedName>
    <definedName name="生产期" localSheetId="31">#REF!</definedName>
    <definedName name="生产期" localSheetId="32">#REF!</definedName>
    <definedName name="生产期" localSheetId="33">#REF!</definedName>
    <definedName name="生产期" localSheetId="34">#REF!</definedName>
    <definedName name="生产期" localSheetId="35">#REF!</definedName>
    <definedName name="生产期">#REF!</definedName>
    <definedName name="生产期1" localSheetId="13">#REF!</definedName>
    <definedName name="生产期1" localSheetId="14">#REF!</definedName>
    <definedName name="生产期1" localSheetId="28">#REF!</definedName>
    <definedName name="生产期1" localSheetId="29">#REF!</definedName>
    <definedName name="生产期1" localSheetId="30">#REF!</definedName>
    <definedName name="生产期1" localSheetId="31">#REF!</definedName>
    <definedName name="生产期1" localSheetId="32">#REF!</definedName>
    <definedName name="生产期1" localSheetId="33">#REF!</definedName>
    <definedName name="生产期1" localSheetId="34">#REF!</definedName>
    <definedName name="生产期1" localSheetId="35">#REF!</definedName>
    <definedName name="生产期1">#REF!</definedName>
    <definedName name="生产期11" localSheetId="13">#REF!</definedName>
    <definedName name="生产期11" localSheetId="14">#REF!</definedName>
    <definedName name="生产期11" localSheetId="28">#REF!</definedName>
    <definedName name="生产期11" localSheetId="29">#REF!</definedName>
    <definedName name="生产期11" localSheetId="30">#REF!</definedName>
    <definedName name="生产期11" localSheetId="31">#REF!</definedName>
    <definedName name="生产期11" localSheetId="32">#REF!</definedName>
    <definedName name="生产期11" localSheetId="33">#REF!</definedName>
    <definedName name="生产期11" localSheetId="34">#REF!</definedName>
    <definedName name="生产期11" localSheetId="35">#REF!</definedName>
    <definedName name="生产期11">#REF!</definedName>
    <definedName name="生产期15" localSheetId="13">#REF!</definedName>
    <definedName name="生产期15" localSheetId="14">#REF!</definedName>
    <definedName name="生产期15" localSheetId="28">#REF!</definedName>
    <definedName name="生产期15" localSheetId="29">#REF!</definedName>
    <definedName name="生产期15" localSheetId="30">#REF!</definedName>
    <definedName name="生产期15" localSheetId="31">#REF!</definedName>
    <definedName name="生产期15" localSheetId="32">#REF!</definedName>
    <definedName name="生产期15" localSheetId="33">#REF!</definedName>
    <definedName name="生产期15" localSheetId="34">#REF!</definedName>
    <definedName name="生产期15" localSheetId="35">#REF!</definedName>
    <definedName name="生产期15">#REF!</definedName>
    <definedName name="生产期16" localSheetId="13">#REF!</definedName>
    <definedName name="生产期16" localSheetId="14">#REF!</definedName>
    <definedName name="生产期16" localSheetId="28">#REF!</definedName>
    <definedName name="生产期16" localSheetId="29">#REF!</definedName>
    <definedName name="生产期16" localSheetId="30">#REF!</definedName>
    <definedName name="生产期16" localSheetId="31">#REF!</definedName>
    <definedName name="生产期16" localSheetId="32">#REF!</definedName>
    <definedName name="生产期16" localSheetId="33">#REF!</definedName>
    <definedName name="生产期16" localSheetId="34">#REF!</definedName>
    <definedName name="生产期16" localSheetId="35">#REF!</definedName>
    <definedName name="生产期16">#REF!</definedName>
    <definedName name="生产期17" localSheetId="13">#REF!</definedName>
    <definedName name="生产期17" localSheetId="14">#REF!</definedName>
    <definedName name="生产期17" localSheetId="28">#REF!</definedName>
    <definedName name="生产期17" localSheetId="29">#REF!</definedName>
    <definedName name="生产期17" localSheetId="30">#REF!</definedName>
    <definedName name="生产期17" localSheetId="31">#REF!</definedName>
    <definedName name="生产期17" localSheetId="32">#REF!</definedName>
    <definedName name="生产期17" localSheetId="33">#REF!</definedName>
    <definedName name="生产期17" localSheetId="34">#REF!</definedName>
    <definedName name="生产期17" localSheetId="35">#REF!</definedName>
    <definedName name="生产期17">#REF!</definedName>
    <definedName name="生产期19" localSheetId="13">#REF!</definedName>
    <definedName name="生产期19" localSheetId="14">#REF!</definedName>
    <definedName name="生产期19" localSheetId="28">#REF!</definedName>
    <definedName name="生产期19" localSheetId="29">#REF!</definedName>
    <definedName name="生产期19" localSheetId="30">#REF!</definedName>
    <definedName name="生产期19" localSheetId="31">#REF!</definedName>
    <definedName name="生产期19" localSheetId="32">#REF!</definedName>
    <definedName name="生产期19" localSheetId="33">#REF!</definedName>
    <definedName name="生产期19" localSheetId="34">#REF!</definedName>
    <definedName name="生产期19" localSheetId="35">#REF!</definedName>
    <definedName name="生产期19">#REF!</definedName>
    <definedName name="生产期2" localSheetId="13">#REF!</definedName>
    <definedName name="生产期2" localSheetId="14">#REF!</definedName>
    <definedName name="生产期2" localSheetId="28">#REF!</definedName>
    <definedName name="生产期2" localSheetId="29">#REF!</definedName>
    <definedName name="生产期2" localSheetId="30">#REF!</definedName>
    <definedName name="生产期2" localSheetId="31">#REF!</definedName>
    <definedName name="生产期2" localSheetId="32">#REF!</definedName>
    <definedName name="生产期2" localSheetId="33">#REF!</definedName>
    <definedName name="生产期2" localSheetId="34">#REF!</definedName>
    <definedName name="生产期2" localSheetId="35">#REF!</definedName>
    <definedName name="生产期2">#REF!</definedName>
    <definedName name="生产期20" localSheetId="13">#REF!</definedName>
    <definedName name="生产期20" localSheetId="14">#REF!</definedName>
    <definedName name="生产期20" localSheetId="28">#REF!</definedName>
    <definedName name="生产期20" localSheetId="29">#REF!</definedName>
    <definedName name="生产期20" localSheetId="30">#REF!</definedName>
    <definedName name="生产期20" localSheetId="31">#REF!</definedName>
    <definedName name="生产期20" localSheetId="32">#REF!</definedName>
    <definedName name="生产期20" localSheetId="33">#REF!</definedName>
    <definedName name="生产期20" localSheetId="34">#REF!</definedName>
    <definedName name="生产期20" localSheetId="35">#REF!</definedName>
    <definedName name="生产期20">#REF!</definedName>
    <definedName name="生产期3" localSheetId="13">#REF!</definedName>
    <definedName name="生产期3" localSheetId="14">#REF!</definedName>
    <definedName name="生产期3" localSheetId="28">#REF!</definedName>
    <definedName name="生产期3" localSheetId="29">#REF!</definedName>
    <definedName name="生产期3" localSheetId="30">#REF!</definedName>
    <definedName name="生产期3" localSheetId="31">#REF!</definedName>
    <definedName name="生产期3" localSheetId="32">#REF!</definedName>
    <definedName name="生产期3" localSheetId="33">#REF!</definedName>
    <definedName name="生产期3" localSheetId="34">#REF!</definedName>
    <definedName name="生产期3" localSheetId="35">#REF!</definedName>
    <definedName name="生产期3">#REF!</definedName>
    <definedName name="生产期4" localSheetId="13">#REF!</definedName>
    <definedName name="生产期4" localSheetId="14">#REF!</definedName>
    <definedName name="生产期4" localSheetId="28">#REF!</definedName>
    <definedName name="生产期4" localSheetId="29">#REF!</definedName>
    <definedName name="生产期4" localSheetId="30">#REF!</definedName>
    <definedName name="生产期4" localSheetId="31">#REF!</definedName>
    <definedName name="生产期4" localSheetId="32">#REF!</definedName>
    <definedName name="生产期4" localSheetId="33">#REF!</definedName>
    <definedName name="生产期4" localSheetId="34">#REF!</definedName>
    <definedName name="生产期4" localSheetId="35">#REF!</definedName>
    <definedName name="生产期4">#REF!</definedName>
    <definedName name="生产期5" localSheetId="13">#REF!</definedName>
    <definedName name="生产期5" localSheetId="14">#REF!</definedName>
    <definedName name="生产期5" localSheetId="28">#REF!</definedName>
    <definedName name="生产期5" localSheetId="29">#REF!</definedName>
    <definedName name="生产期5" localSheetId="30">#REF!</definedName>
    <definedName name="生产期5" localSheetId="31">#REF!</definedName>
    <definedName name="生产期5" localSheetId="32">#REF!</definedName>
    <definedName name="生产期5" localSheetId="33">#REF!</definedName>
    <definedName name="生产期5" localSheetId="34">#REF!</definedName>
    <definedName name="生产期5" localSheetId="35">#REF!</definedName>
    <definedName name="生产期5">#REF!</definedName>
    <definedName name="生产期6" localSheetId="13">#REF!</definedName>
    <definedName name="生产期6" localSheetId="14">#REF!</definedName>
    <definedName name="生产期6" localSheetId="28">#REF!</definedName>
    <definedName name="生产期6" localSheetId="29">#REF!</definedName>
    <definedName name="生产期6" localSheetId="30">#REF!</definedName>
    <definedName name="生产期6" localSheetId="31">#REF!</definedName>
    <definedName name="生产期6" localSheetId="32">#REF!</definedName>
    <definedName name="生产期6" localSheetId="33">#REF!</definedName>
    <definedName name="生产期6" localSheetId="34">#REF!</definedName>
    <definedName name="生产期6" localSheetId="35">#REF!</definedName>
    <definedName name="生产期6">#REF!</definedName>
    <definedName name="生产期7" localSheetId="13">#REF!</definedName>
    <definedName name="生产期7" localSheetId="14">#REF!</definedName>
    <definedName name="生产期7" localSheetId="28">#REF!</definedName>
    <definedName name="生产期7" localSheetId="29">#REF!</definedName>
    <definedName name="生产期7" localSheetId="30">#REF!</definedName>
    <definedName name="生产期7" localSheetId="31">#REF!</definedName>
    <definedName name="生产期7" localSheetId="32">#REF!</definedName>
    <definedName name="生产期7" localSheetId="33">#REF!</definedName>
    <definedName name="生产期7" localSheetId="34">#REF!</definedName>
    <definedName name="生产期7" localSheetId="35">#REF!</definedName>
    <definedName name="生产期7">#REF!</definedName>
    <definedName name="生产期8" localSheetId="13">#REF!</definedName>
    <definedName name="生产期8" localSheetId="14">#REF!</definedName>
    <definedName name="生产期8" localSheetId="28">#REF!</definedName>
    <definedName name="生产期8" localSheetId="29">#REF!</definedName>
    <definedName name="生产期8" localSheetId="30">#REF!</definedName>
    <definedName name="生产期8" localSheetId="31">#REF!</definedName>
    <definedName name="生产期8" localSheetId="32">#REF!</definedName>
    <definedName name="生产期8" localSheetId="33">#REF!</definedName>
    <definedName name="生产期8" localSheetId="34">#REF!</definedName>
    <definedName name="生产期8" localSheetId="35">#REF!</definedName>
    <definedName name="生产期8">#REF!</definedName>
    <definedName name="生产期9" localSheetId="13">#REF!</definedName>
    <definedName name="生产期9" localSheetId="14">#REF!</definedName>
    <definedName name="生产期9" localSheetId="28">#REF!</definedName>
    <definedName name="生产期9" localSheetId="29">#REF!</definedName>
    <definedName name="生产期9" localSheetId="30">#REF!</definedName>
    <definedName name="生产期9" localSheetId="31">#REF!</definedName>
    <definedName name="生产期9" localSheetId="32">#REF!</definedName>
    <definedName name="生产期9" localSheetId="33">#REF!</definedName>
    <definedName name="生产期9" localSheetId="34">#REF!</definedName>
    <definedName name="生产期9" localSheetId="35">#REF!</definedName>
    <definedName name="生产期9">#REF!</definedName>
    <definedName name="省级">#N/A</definedName>
    <definedName name="时代" localSheetId="13">#REF!</definedName>
    <definedName name="时代" localSheetId="14">#REF!</definedName>
    <definedName name="时代" localSheetId="28">#REF!</definedName>
    <definedName name="时代" localSheetId="29">#REF!</definedName>
    <definedName name="时代" localSheetId="30">#REF!</definedName>
    <definedName name="时代" localSheetId="31">#REF!</definedName>
    <definedName name="时代" localSheetId="32">#REF!</definedName>
    <definedName name="时代" localSheetId="33">#REF!</definedName>
    <definedName name="时代" localSheetId="34">#REF!</definedName>
    <definedName name="时代" localSheetId="35">#REF!</definedName>
    <definedName name="时代">#REF!</definedName>
    <definedName name="是" localSheetId="13">#REF!</definedName>
    <definedName name="是" localSheetId="14">#REF!</definedName>
    <definedName name="是" localSheetId="28">#REF!</definedName>
    <definedName name="是" localSheetId="29">#REF!</definedName>
    <definedName name="是" localSheetId="30">#REF!</definedName>
    <definedName name="是" localSheetId="31">#REF!</definedName>
    <definedName name="是" localSheetId="32">#REF!</definedName>
    <definedName name="是" localSheetId="33">#REF!</definedName>
    <definedName name="是" localSheetId="34">#REF!</definedName>
    <definedName name="是" localSheetId="35">#REF!</definedName>
    <definedName name="是">#REF!</definedName>
    <definedName name="是水水水水" localSheetId="13">#REF!</definedName>
    <definedName name="是水水水水" localSheetId="14">#REF!</definedName>
    <definedName name="是水水水水" localSheetId="28">#REF!</definedName>
    <definedName name="是水水水水" localSheetId="29">#REF!</definedName>
    <definedName name="是水水水水" localSheetId="30">#REF!</definedName>
    <definedName name="是水水水水" localSheetId="31">#REF!</definedName>
    <definedName name="是水水水水" localSheetId="32">#REF!</definedName>
    <definedName name="是水水水水" localSheetId="33">#REF!</definedName>
    <definedName name="是水水水水" localSheetId="34">#REF!</definedName>
    <definedName name="是水水水水" localSheetId="35">#REF!</definedName>
    <definedName name="是水水水水">#REF!</definedName>
    <definedName name="收入表">#N/A</definedName>
    <definedName name="水水水嘎嘎嘎水" localSheetId="13">#REF!</definedName>
    <definedName name="水水水嘎嘎嘎水" localSheetId="14">#REF!</definedName>
    <definedName name="水水水嘎嘎嘎水" localSheetId="28">#REF!</definedName>
    <definedName name="水水水嘎嘎嘎水" localSheetId="29">#REF!</definedName>
    <definedName name="水水水嘎嘎嘎水" localSheetId="30">#REF!</definedName>
    <definedName name="水水水嘎嘎嘎水" localSheetId="31">#REF!</definedName>
    <definedName name="水水水嘎嘎嘎水" localSheetId="32">#REF!</definedName>
    <definedName name="水水水嘎嘎嘎水" localSheetId="33">#REF!</definedName>
    <definedName name="水水水嘎嘎嘎水" localSheetId="34">#REF!</definedName>
    <definedName name="水水水嘎嘎嘎水" localSheetId="35">#REF!</definedName>
    <definedName name="水水水嘎嘎嘎水">#REF!</definedName>
    <definedName name="水水水水" localSheetId="13">#REF!</definedName>
    <definedName name="水水水水" localSheetId="14">#REF!</definedName>
    <definedName name="水水水水" localSheetId="28">#REF!</definedName>
    <definedName name="水水水水" localSheetId="29">#REF!</definedName>
    <definedName name="水水水水" localSheetId="30">#REF!</definedName>
    <definedName name="水水水水" localSheetId="31">#REF!</definedName>
    <definedName name="水水水水" localSheetId="32">#REF!</definedName>
    <definedName name="水水水水" localSheetId="33">#REF!</definedName>
    <definedName name="水水水水" localSheetId="34">#REF!</definedName>
    <definedName name="水水水水" localSheetId="35">#REF!</definedName>
    <definedName name="水水水水">#REF!</definedName>
    <definedName name="四川" localSheetId="13">#REF!</definedName>
    <definedName name="四川" localSheetId="14">#REF!</definedName>
    <definedName name="四川" localSheetId="28">#REF!</definedName>
    <definedName name="四川" localSheetId="29">#REF!</definedName>
    <definedName name="四川" localSheetId="30">#REF!</definedName>
    <definedName name="四川" localSheetId="31">#REF!</definedName>
    <definedName name="四川" localSheetId="32">#REF!</definedName>
    <definedName name="四川" localSheetId="33">#REF!</definedName>
    <definedName name="四川" localSheetId="34">#REF!</definedName>
    <definedName name="四川" localSheetId="35">#REF!</definedName>
    <definedName name="四川" localSheetId="43">#REF!</definedName>
    <definedName name="四川" localSheetId="44">#REF!</definedName>
    <definedName name="四川">#REF!</definedName>
    <definedName name="天津" localSheetId="13">#REF!</definedName>
    <definedName name="天津" localSheetId="14">#REF!</definedName>
    <definedName name="天津" localSheetId="28">#REF!</definedName>
    <definedName name="天津" localSheetId="29">#REF!</definedName>
    <definedName name="天津" localSheetId="30">#REF!</definedName>
    <definedName name="天津" localSheetId="31">#REF!</definedName>
    <definedName name="天津" localSheetId="32">#REF!</definedName>
    <definedName name="天津" localSheetId="33">#REF!</definedName>
    <definedName name="天津" localSheetId="34">#REF!</definedName>
    <definedName name="天津" localSheetId="35">#REF!</definedName>
    <definedName name="天津" localSheetId="43">#REF!</definedName>
    <definedName name="天津" localSheetId="44">#REF!</definedName>
    <definedName name="天津">#REF!</definedName>
    <definedName name="我问问" localSheetId="13">#REF!</definedName>
    <definedName name="我问问" localSheetId="14">#REF!</definedName>
    <definedName name="我问问" localSheetId="28">#REF!</definedName>
    <definedName name="我问问" localSheetId="29">#REF!</definedName>
    <definedName name="我问问" localSheetId="30">#REF!</definedName>
    <definedName name="我问问" localSheetId="31">#REF!</definedName>
    <definedName name="我问问" localSheetId="32">#REF!</definedName>
    <definedName name="我问问" localSheetId="33">#REF!</definedName>
    <definedName name="我问问" localSheetId="34">#REF!</definedName>
    <definedName name="我问问" localSheetId="35">#REF!</definedName>
    <definedName name="我问问">#REF!</definedName>
    <definedName name="西藏" localSheetId="13">#REF!</definedName>
    <definedName name="西藏" localSheetId="14">#REF!</definedName>
    <definedName name="西藏" localSheetId="28">#REF!</definedName>
    <definedName name="西藏" localSheetId="29">#REF!</definedName>
    <definedName name="西藏" localSheetId="30">#REF!</definedName>
    <definedName name="西藏" localSheetId="31">#REF!</definedName>
    <definedName name="西藏" localSheetId="32">#REF!</definedName>
    <definedName name="西藏" localSheetId="33">#REF!</definedName>
    <definedName name="西藏" localSheetId="34">#REF!</definedName>
    <definedName name="西藏" localSheetId="35">#REF!</definedName>
    <definedName name="西藏" localSheetId="43">#REF!</definedName>
    <definedName name="西藏" localSheetId="44">#REF!</definedName>
    <definedName name="西藏">#REF!</definedName>
    <definedName name="新疆" localSheetId="13">#REF!</definedName>
    <definedName name="新疆" localSheetId="14">#REF!</definedName>
    <definedName name="新疆" localSheetId="28">#REF!</definedName>
    <definedName name="新疆" localSheetId="29">#REF!</definedName>
    <definedName name="新疆" localSheetId="30">#REF!</definedName>
    <definedName name="新疆" localSheetId="31">#REF!</definedName>
    <definedName name="新疆" localSheetId="32">#REF!</definedName>
    <definedName name="新疆" localSheetId="33">#REF!</definedName>
    <definedName name="新疆" localSheetId="34">#REF!</definedName>
    <definedName name="新疆" localSheetId="35">#REF!</definedName>
    <definedName name="新疆" localSheetId="43">#REF!</definedName>
    <definedName name="新疆" localSheetId="44">#REF!</definedName>
    <definedName name="新疆">#REF!</definedName>
    <definedName name="一i" localSheetId="13">#REF!</definedName>
    <definedName name="一i" localSheetId="14">#REF!</definedName>
    <definedName name="一i" localSheetId="28">#REF!</definedName>
    <definedName name="一i" localSheetId="29">#REF!</definedName>
    <definedName name="一i" localSheetId="30">#REF!</definedName>
    <definedName name="一i" localSheetId="31">#REF!</definedName>
    <definedName name="一i" localSheetId="32">#REF!</definedName>
    <definedName name="一i" localSheetId="33">#REF!</definedName>
    <definedName name="一i" localSheetId="34">#REF!</definedName>
    <definedName name="一i" localSheetId="35">#REF!</definedName>
    <definedName name="一i">#REF!</definedName>
    <definedName name="一一i" localSheetId="13">#REF!</definedName>
    <definedName name="一一i" localSheetId="14">#REF!</definedName>
    <definedName name="一一i" localSheetId="28">#REF!</definedName>
    <definedName name="一一i" localSheetId="29">#REF!</definedName>
    <definedName name="一一i" localSheetId="30">#REF!</definedName>
    <definedName name="一一i" localSheetId="31">#REF!</definedName>
    <definedName name="一一i" localSheetId="32">#REF!</definedName>
    <definedName name="一一i" localSheetId="33">#REF!</definedName>
    <definedName name="一一i" localSheetId="34">#REF!</definedName>
    <definedName name="一一i" localSheetId="35">#REF!</definedName>
    <definedName name="一一i">#REF!</definedName>
    <definedName name="云南" localSheetId="13">#REF!</definedName>
    <definedName name="云南" localSheetId="14">#REF!</definedName>
    <definedName name="云南" localSheetId="28">#REF!</definedName>
    <definedName name="云南" localSheetId="29">#REF!</definedName>
    <definedName name="云南" localSheetId="30">#REF!</definedName>
    <definedName name="云南" localSheetId="31">#REF!</definedName>
    <definedName name="云南" localSheetId="32">#REF!</definedName>
    <definedName name="云南" localSheetId="33">#REF!</definedName>
    <definedName name="云南" localSheetId="34">#REF!</definedName>
    <definedName name="云南" localSheetId="35">#REF!</definedName>
    <definedName name="云南" localSheetId="43">#REF!</definedName>
    <definedName name="云南" localSheetId="44">#REF!</definedName>
    <definedName name="云南">#REF!</definedName>
    <definedName name="啧啧啧" localSheetId="13">#REF!</definedName>
    <definedName name="啧啧啧" localSheetId="14">#REF!</definedName>
    <definedName name="啧啧啧" localSheetId="28">#REF!</definedName>
    <definedName name="啧啧啧" localSheetId="29">#REF!</definedName>
    <definedName name="啧啧啧" localSheetId="30">#REF!</definedName>
    <definedName name="啧啧啧" localSheetId="31">#REF!</definedName>
    <definedName name="啧啧啧" localSheetId="32">#REF!</definedName>
    <definedName name="啧啧啧" localSheetId="33">#REF!</definedName>
    <definedName name="啧啧啧" localSheetId="34">#REF!</definedName>
    <definedName name="啧啧啧" localSheetId="35">#REF!</definedName>
    <definedName name="啧啧啧">#REF!</definedName>
    <definedName name="浙江" localSheetId="13">#REF!</definedName>
    <definedName name="浙江" localSheetId="14">#REF!</definedName>
    <definedName name="浙江" localSheetId="28">#REF!</definedName>
    <definedName name="浙江" localSheetId="29">#REF!</definedName>
    <definedName name="浙江" localSheetId="30">#REF!</definedName>
    <definedName name="浙江" localSheetId="31">#REF!</definedName>
    <definedName name="浙江" localSheetId="32">#REF!</definedName>
    <definedName name="浙江" localSheetId="33">#REF!</definedName>
    <definedName name="浙江" localSheetId="34">#REF!</definedName>
    <definedName name="浙江" localSheetId="35">#REF!</definedName>
    <definedName name="浙江" localSheetId="43">#REF!</definedName>
    <definedName name="浙江" localSheetId="44">#REF!</definedName>
    <definedName name="浙江">#REF!</definedName>
    <definedName name="浙江地区" localSheetId="13">#REF!</definedName>
    <definedName name="浙江地区" localSheetId="14">#REF!</definedName>
    <definedName name="浙江地区" localSheetId="28">#REF!</definedName>
    <definedName name="浙江地区" localSheetId="29">#REF!</definedName>
    <definedName name="浙江地区" localSheetId="30">#REF!</definedName>
    <definedName name="浙江地区" localSheetId="31">#REF!</definedName>
    <definedName name="浙江地区" localSheetId="32">#REF!</definedName>
    <definedName name="浙江地区" localSheetId="33">#REF!</definedName>
    <definedName name="浙江地区" localSheetId="34">#REF!</definedName>
    <definedName name="浙江地区" localSheetId="35">#REF!</definedName>
    <definedName name="浙江地区" localSheetId="43">#REF!</definedName>
    <definedName name="浙江地区" localSheetId="44">#REF!</definedName>
    <definedName name="浙江地区">#REF!</definedName>
    <definedName name="重庆" localSheetId="13">#REF!</definedName>
    <definedName name="重庆" localSheetId="14">#REF!</definedName>
    <definedName name="重庆" localSheetId="28">#REF!</definedName>
    <definedName name="重庆" localSheetId="29">#REF!</definedName>
    <definedName name="重庆" localSheetId="30">#REF!</definedName>
    <definedName name="重庆" localSheetId="31">#REF!</definedName>
    <definedName name="重庆" localSheetId="32">#REF!</definedName>
    <definedName name="重庆" localSheetId="33">#REF!</definedName>
    <definedName name="重庆" localSheetId="34">#REF!</definedName>
    <definedName name="重庆" localSheetId="35">#REF!</definedName>
    <definedName name="重庆" localSheetId="43">#REF!</definedName>
    <definedName name="重庆" localSheetId="44">#REF!</definedName>
    <definedName name="重庆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<sst xmlns="http://schemas.openxmlformats.org/spreadsheetml/2006/main" count="2196" uniqueCount="1360">
  <si>
    <t>表一</t>
  </si>
  <si>
    <t>2025年全市一般公共预算收支情况总表</t>
  </si>
  <si>
    <t>单位：万元</t>
  </si>
  <si>
    <t>项   目</t>
  </si>
  <si>
    <t>收入预算数</t>
  </si>
  <si>
    <t>支出预算数</t>
  </si>
  <si>
    <t>收入</t>
  </si>
  <si>
    <t>支出</t>
  </si>
  <si>
    <t xml:space="preserve">  税收收入</t>
  </si>
  <si>
    <t>一般公共服务支出</t>
  </si>
  <si>
    <t xml:space="preserve">    增值税</t>
  </si>
  <si>
    <t>国防支出</t>
  </si>
  <si>
    <t xml:space="preserve">    企业所得税</t>
  </si>
  <si>
    <t>公共安全支出</t>
  </si>
  <si>
    <t xml:space="preserve">    个人所得税</t>
  </si>
  <si>
    <t>教育支出</t>
  </si>
  <si>
    <t xml:space="preserve">    资源税</t>
  </si>
  <si>
    <t>科学技术支出</t>
  </si>
  <si>
    <t xml:space="preserve">    城市维护建设税</t>
  </si>
  <si>
    <t>文化旅游体育与传媒支出</t>
  </si>
  <si>
    <t xml:space="preserve">    房产税</t>
  </si>
  <si>
    <t>社会保障和就业支出</t>
  </si>
  <si>
    <t xml:space="preserve">    印花税</t>
  </si>
  <si>
    <t>卫生健康支出</t>
  </si>
  <si>
    <t xml:space="preserve">    城镇土地使用税</t>
  </si>
  <si>
    <t>节能环保支出</t>
  </si>
  <si>
    <t xml:space="preserve">    土地增值税</t>
  </si>
  <si>
    <t>城乡社区支出</t>
  </si>
  <si>
    <t xml:space="preserve">    车船税</t>
  </si>
  <si>
    <t>农林水支出</t>
  </si>
  <si>
    <t xml:space="preserve">    耕地占用税</t>
  </si>
  <si>
    <t>交通运输支出</t>
  </si>
  <si>
    <t xml:space="preserve">    契税</t>
  </si>
  <si>
    <t>资源勘探工业信息等支出</t>
  </si>
  <si>
    <t xml:space="preserve">    烟叶税</t>
  </si>
  <si>
    <t>商业服务业等支出</t>
  </si>
  <si>
    <t xml:space="preserve">    环境保护税</t>
  </si>
  <si>
    <t>金融支出</t>
  </si>
  <si>
    <t xml:space="preserve">    其他税收收入</t>
  </si>
  <si>
    <t>自然资源海洋气象等支出</t>
  </si>
  <si>
    <t xml:space="preserve">  非税收入</t>
  </si>
  <si>
    <t>住房保障支出</t>
  </si>
  <si>
    <t xml:space="preserve">    专项收入</t>
  </si>
  <si>
    <t>粮油物资储备支出</t>
  </si>
  <si>
    <t xml:space="preserve">    行政事业性收费收入</t>
  </si>
  <si>
    <t>灾害防治及应急管理支出</t>
  </si>
  <si>
    <t xml:space="preserve">    罚没收入</t>
  </si>
  <si>
    <t>预备费</t>
  </si>
  <si>
    <t xml:space="preserve">    国有资本经营收入</t>
  </si>
  <si>
    <t>其他支出</t>
  </si>
  <si>
    <t xml:space="preserve">    国有资源（资产）有偿使用收入</t>
  </si>
  <si>
    <t>债务付息支出</t>
  </si>
  <si>
    <t xml:space="preserve">    捐赠收入</t>
  </si>
  <si>
    <t>债务发行费用支出</t>
  </si>
  <si>
    <t xml:space="preserve">    政府住房基金收入</t>
  </si>
  <si>
    <t xml:space="preserve">    其他收入</t>
  </si>
  <si>
    <t>上级补助收入</t>
  </si>
  <si>
    <t>上解上级支出</t>
  </si>
  <si>
    <t>返还性收入</t>
  </si>
  <si>
    <t>调出资金</t>
  </si>
  <si>
    <t>一般性转移支付收入</t>
  </si>
  <si>
    <t>安排预算稳定调节基金</t>
  </si>
  <si>
    <t>专项转移支付收入</t>
  </si>
  <si>
    <t>补充预算周转金</t>
  </si>
  <si>
    <t>地方政府一般债务转贷收入</t>
  </si>
  <si>
    <t>地方政府一般债务还本支出</t>
  </si>
  <si>
    <t>调入资金</t>
  </si>
  <si>
    <t>动用预算稳定调节基金</t>
  </si>
  <si>
    <t>收入总计</t>
  </si>
  <si>
    <t>支出总计</t>
  </si>
  <si>
    <t>表二</t>
  </si>
  <si>
    <t>2025年全市一般公共预算收入情况总表</t>
  </si>
  <si>
    <t>表三</t>
  </si>
  <si>
    <t>2025年全市一般公共预算支出情况总表</t>
  </si>
  <si>
    <t>表四</t>
  </si>
  <si>
    <t>2025年市本级一般公共预算收支预算总表</t>
  </si>
  <si>
    <t>项  目</t>
  </si>
  <si>
    <t>市本级收入</t>
  </si>
  <si>
    <t>市本级支出</t>
  </si>
  <si>
    <t>上级专项转移支付用于市本级支出</t>
  </si>
  <si>
    <t xml:space="preserve">  返还性收入</t>
  </si>
  <si>
    <t>补助下级支出</t>
  </si>
  <si>
    <t xml:space="preserve">  一般性转移支付收入</t>
  </si>
  <si>
    <t xml:space="preserve">  返还性支出</t>
  </si>
  <si>
    <t xml:space="preserve">  专项转移支付收入</t>
  </si>
  <si>
    <t xml:space="preserve">  一般性转移支付支出</t>
  </si>
  <si>
    <t>下级上解收入</t>
  </si>
  <si>
    <t xml:space="preserve">  专项转移支付支出</t>
  </si>
  <si>
    <t>调入预算稳定调节基金</t>
  </si>
  <si>
    <t>表五</t>
  </si>
  <si>
    <t>2025年市本级一般公共预算收入表</t>
  </si>
  <si>
    <t>2025年预算数</t>
  </si>
  <si>
    <t>表六</t>
  </si>
  <si>
    <t>2025年市本级一般公共预算支出表</t>
  </si>
  <si>
    <t>表七</t>
  </si>
  <si>
    <t>2025年市本级一般公共预算收入预算表</t>
  </si>
  <si>
    <t>比上年执行数增长%</t>
  </si>
  <si>
    <t>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</si>
  <si>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</si>
  <si>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</si>
  <si>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</si>
  <si>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</si>
  <si>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</si>
  <si>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</si>
  <si>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</si>
  <si>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</si>
  <si>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</si>
  <si>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</si>
  <si>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契税</t>
  </si>
  <si>
    <t>环境保护税等</t>
  </si>
  <si>
    <t>非税收入</t>
  </si>
  <si>
    <t>专项收入</t>
  </si>
  <si>
    <t>行政事业性收费收入</t>
  </si>
  <si>
    <t>罚没收入</t>
  </si>
  <si>
    <t>国有资本经营收入</t>
  </si>
  <si>
    <t>国有资源（资产）有偿使用收入</t>
  </si>
  <si>
    <t>政府住房基金收入</t>
  </si>
  <si>
    <t>其他收入</t>
  </si>
  <si>
    <t>合   计</t>
  </si>
  <si>
    <t>表八</t>
  </si>
  <si>
    <t>2025年市本级一般公共预算支出预算表</t>
  </si>
  <si>
    <t>项目</t>
  </si>
  <si>
    <t>比上年预算增长%（可比口径）</t>
  </si>
  <si>
    <t>合计</t>
  </si>
  <si>
    <t>表九</t>
  </si>
  <si>
    <t>2025年市本级一般公共预算支出预算明细表</t>
  </si>
  <si>
    <t>单位:万元</t>
  </si>
  <si>
    <t>基本支出</t>
  </si>
  <si>
    <t>项目支出</t>
  </si>
  <si>
    <t>201</t>
  </si>
  <si>
    <t>20101</t>
  </si>
  <si>
    <t xml:space="preserve">  人大事务</t>
  </si>
  <si>
    <t>2010101</t>
  </si>
  <si>
    <t xml:space="preserve">    行政运行</t>
  </si>
  <si>
    <t>2010102</t>
  </si>
  <si>
    <t xml:space="preserve">    一般行政管理事务</t>
  </si>
  <si>
    <t>2010105</t>
  </si>
  <si>
    <t xml:space="preserve">    人大立法</t>
  </si>
  <si>
    <t>2010150</t>
  </si>
  <si>
    <t xml:space="preserve">    事业运行</t>
  </si>
  <si>
    <t>20102</t>
  </si>
  <si>
    <t xml:space="preserve">  政协事务</t>
  </si>
  <si>
    <t>2010201</t>
  </si>
  <si>
    <t>2010250</t>
  </si>
  <si>
    <t>20103</t>
  </si>
  <si>
    <t xml:space="preserve">  政府办公厅（室）及相关机构事务</t>
  </si>
  <si>
    <t>2010301</t>
  </si>
  <si>
    <t>2010302</t>
  </si>
  <si>
    <t>2010303</t>
  </si>
  <si>
    <t xml:space="preserve">    机关服务</t>
  </si>
  <si>
    <t>2010306</t>
  </si>
  <si>
    <t xml:space="preserve">    政务公开审批</t>
  </si>
  <si>
    <t>2010350</t>
  </si>
  <si>
    <t>20104</t>
  </si>
  <si>
    <t xml:space="preserve">  发展与改革事务</t>
  </si>
  <si>
    <t>2010401</t>
  </si>
  <si>
    <t>2010450</t>
  </si>
  <si>
    <t>2010499</t>
  </si>
  <si>
    <t xml:space="preserve">    其他发展与改革事务支出</t>
  </si>
  <si>
    <t>20105</t>
  </si>
  <si>
    <t xml:space="preserve">  统计信息事务</t>
  </si>
  <si>
    <t>2010501</t>
  </si>
  <si>
    <t>2010505</t>
  </si>
  <si>
    <t xml:space="preserve">    专项统计业务</t>
  </si>
  <si>
    <t>2010550</t>
  </si>
  <si>
    <t>20106</t>
  </si>
  <si>
    <t xml:space="preserve">  财政事务</t>
  </si>
  <si>
    <t>2010601</t>
  </si>
  <si>
    <t>2010650</t>
  </si>
  <si>
    <t>2010699</t>
  </si>
  <si>
    <t xml:space="preserve">    其他财政事务支出</t>
  </si>
  <si>
    <t>20108</t>
  </si>
  <si>
    <t xml:space="preserve">  审计事务</t>
  </si>
  <si>
    <t>2010801</t>
  </si>
  <si>
    <t>2010850</t>
  </si>
  <si>
    <t>20111</t>
  </si>
  <si>
    <t xml:space="preserve">  纪检监察事务</t>
  </si>
  <si>
    <t>2011101</t>
  </si>
  <si>
    <t>2011102</t>
  </si>
  <si>
    <t>2011105</t>
  </si>
  <si>
    <t xml:space="preserve">    派驻派出机构</t>
  </si>
  <si>
    <t>2011106</t>
  </si>
  <si>
    <t xml:space="preserve">    巡视工作</t>
  </si>
  <si>
    <t>2011150</t>
  </si>
  <si>
    <t>2011199</t>
  </si>
  <si>
    <t xml:space="preserve">    其他纪检监察事务支出</t>
  </si>
  <si>
    <t>20113</t>
  </si>
  <si>
    <t xml:space="preserve">  商贸事务</t>
  </si>
  <si>
    <t>2011301</t>
  </si>
  <si>
    <t>2011302</t>
  </si>
  <si>
    <t>2011350</t>
  </si>
  <si>
    <t>20114</t>
  </si>
  <si>
    <t xml:space="preserve">  知识产权事务</t>
  </si>
  <si>
    <t>2011450</t>
  </si>
  <si>
    <t>20123</t>
  </si>
  <si>
    <t xml:space="preserve">  民族事务</t>
  </si>
  <si>
    <t>2012301</t>
  </si>
  <si>
    <t>2012350</t>
  </si>
  <si>
    <t>20126</t>
  </si>
  <si>
    <t xml:space="preserve">  档案事务</t>
  </si>
  <si>
    <t>2012604</t>
  </si>
  <si>
    <t xml:space="preserve">    档案馆</t>
  </si>
  <si>
    <t>20128</t>
  </si>
  <si>
    <t xml:space="preserve">  民主党派及工商联事务</t>
  </si>
  <si>
    <t>2012801</t>
  </si>
  <si>
    <t>20129</t>
  </si>
  <si>
    <t xml:space="preserve">  群众团体事务</t>
  </si>
  <si>
    <t>2012901</t>
  </si>
  <si>
    <t>2012902</t>
  </si>
  <si>
    <t>2012950</t>
  </si>
  <si>
    <t>2012999</t>
  </si>
  <si>
    <t xml:space="preserve">    其他群众团体事务支出</t>
  </si>
  <si>
    <t>20131</t>
  </si>
  <si>
    <t xml:space="preserve">  党委办公厅（室）及相关机构事务</t>
  </si>
  <si>
    <t>2013101</t>
  </si>
  <si>
    <t>2013102</t>
  </si>
  <si>
    <t>2013150</t>
  </si>
  <si>
    <t>20132</t>
  </si>
  <si>
    <t xml:space="preserve">  组织事务</t>
  </si>
  <si>
    <t>2013201</t>
  </si>
  <si>
    <t>2013250</t>
  </si>
  <si>
    <t>2013299</t>
  </si>
  <si>
    <t xml:space="preserve">    其他组织事务支出</t>
  </si>
  <si>
    <t>20133</t>
  </si>
  <si>
    <t xml:space="preserve">  宣传事务</t>
  </si>
  <si>
    <t>2013301</t>
  </si>
  <si>
    <t>20134</t>
  </si>
  <si>
    <t xml:space="preserve">  统战事务</t>
  </si>
  <si>
    <t>2013401</t>
  </si>
  <si>
    <t>2013450</t>
  </si>
  <si>
    <t>20136</t>
  </si>
  <si>
    <t xml:space="preserve">  其他共产党事务支出</t>
  </si>
  <si>
    <t>2013601</t>
  </si>
  <si>
    <t>2013650</t>
  </si>
  <si>
    <t>2013699</t>
  </si>
  <si>
    <t xml:space="preserve">    其他共产党事务支出</t>
  </si>
  <si>
    <t>20137</t>
  </si>
  <si>
    <t xml:space="preserve">  网信事务</t>
  </si>
  <si>
    <t>2013701</t>
  </si>
  <si>
    <t>2013750</t>
  </si>
  <si>
    <t>20138</t>
  </si>
  <si>
    <t xml:space="preserve">  市场监督管理事务</t>
  </si>
  <si>
    <t>2013801</t>
  </si>
  <si>
    <t>2013802</t>
  </si>
  <si>
    <t>2013805</t>
  </si>
  <si>
    <t xml:space="preserve">    市场秩序执法</t>
  </si>
  <si>
    <t>2013808</t>
  </si>
  <si>
    <t xml:space="preserve">    信息化建设</t>
  </si>
  <si>
    <t>2013812</t>
  </si>
  <si>
    <t xml:space="preserve">    药品事务</t>
  </si>
  <si>
    <t>2013850</t>
  </si>
  <si>
    <t>20139</t>
  </si>
  <si>
    <t xml:space="preserve">  社会工作事务</t>
  </si>
  <si>
    <t>2013904</t>
  </si>
  <si>
    <t xml:space="preserve">    专项业务</t>
  </si>
  <si>
    <t>20140</t>
  </si>
  <si>
    <t xml:space="preserve">  信访事务</t>
  </si>
  <si>
    <t>2014001</t>
  </si>
  <si>
    <t>2014004</t>
  </si>
  <si>
    <t xml:space="preserve">    信访业务</t>
  </si>
  <si>
    <t>20199</t>
  </si>
  <si>
    <t xml:space="preserve">  其他一般公共服务支出</t>
  </si>
  <si>
    <t>2019901</t>
  </si>
  <si>
    <t xml:space="preserve">    国家赔偿费用支出</t>
  </si>
  <si>
    <t>2019999</t>
  </si>
  <si>
    <t xml:space="preserve">    其他一般公共服务支出</t>
  </si>
  <si>
    <t>203</t>
  </si>
  <si>
    <t>20306</t>
  </si>
  <si>
    <t xml:space="preserve">  国防动员</t>
  </si>
  <si>
    <t>2030607</t>
  </si>
  <si>
    <t xml:space="preserve">    民兵</t>
  </si>
  <si>
    <t>204</t>
  </si>
  <si>
    <t>20402</t>
  </si>
  <si>
    <t xml:space="preserve">  公安</t>
  </si>
  <si>
    <t>2040201</t>
  </si>
  <si>
    <t>2040202</t>
  </si>
  <si>
    <t>2040220</t>
  </si>
  <si>
    <t xml:space="preserve">    执法办案</t>
  </si>
  <si>
    <t>2040250</t>
  </si>
  <si>
    <t>20406</t>
  </si>
  <si>
    <t xml:space="preserve">  司法</t>
  </si>
  <si>
    <t>2040601</t>
  </si>
  <si>
    <t>2040604</t>
  </si>
  <si>
    <t xml:space="preserve">    基层司法业务</t>
  </si>
  <si>
    <t>2040606</t>
  </si>
  <si>
    <t xml:space="preserve">    律师管理</t>
  </si>
  <si>
    <t>2040607</t>
  </si>
  <si>
    <t xml:space="preserve">    公共法律服务</t>
  </si>
  <si>
    <t>2040610</t>
  </si>
  <si>
    <t xml:space="preserve">    社区矫正</t>
  </si>
  <si>
    <t>2040699</t>
  </si>
  <si>
    <t xml:space="preserve">    其他司法支出</t>
  </si>
  <si>
    <t>20407</t>
  </si>
  <si>
    <t xml:space="preserve">  监狱</t>
  </si>
  <si>
    <t>2040701</t>
  </si>
  <si>
    <t>20408</t>
  </si>
  <si>
    <t xml:space="preserve">  强制隔离戒毒</t>
  </si>
  <si>
    <t>2040801</t>
  </si>
  <si>
    <t>20409</t>
  </si>
  <si>
    <t xml:space="preserve">  国家保密</t>
  </si>
  <si>
    <t>2040901</t>
  </si>
  <si>
    <t>2040902</t>
  </si>
  <si>
    <t>2040950</t>
  </si>
  <si>
    <t>20499</t>
  </si>
  <si>
    <t xml:space="preserve">  其他公共安全支出</t>
  </si>
  <si>
    <t>2049902</t>
  </si>
  <si>
    <t xml:space="preserve">    国家司法救助支出</t>
  </si>
  <si>
    <t>205</t>
  </si>
  <si>
    <t>20501</t>
  </si>
  <si>
    <t xml:space="preserve">  教育管理事务</t>
  </si>
  <si>
    <t>2050101</t>
  </si>
  <si>
    <t>2050102</t>
  </si>
  <si>
    <t>2050199</t>
  </si>
  <si>
    <t xml:space="preserve">    其他教育管理事务支出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</si>
  <si>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</si>
  <si>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</si>
  <si>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</si>
  <si>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</si>
  <si>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</si>
  <si>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</si>
  <si>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t>2050203</t>
  </si>
  <si>
    <t xml:space="preserve">    初中教育</t>
  </si>
  <si>
    <t>2050204</t>
  </si>
  <si>
    <t xml:space="preserve">    高中教育</t>
  </si>
  <si>
    <t>2050205</t>
  </si>
  <si>
    <t xml:space="preserve">    高等教育</t>
  </si>
  <si>
    <t>20503</t>
  </si>
  <si>
    <t xml:space="preserve">  职业教育</t>
  </si>
  <si>
    <t>2050302</t>
  </si>
  <si>
    <t xml:space="preserve">    中等职业教育</t>
  </si>
  <si>
    <t>2050303</t>
  </si>
  <si>
    <t xml:space="preserve">    技校教育</t>
  </si>
  <si>
    <t>2050305</t>
  </si>
  <si>
    <t xml:space="preserve">    高等职业教育</t>
  </si>
  <si>
    <t>2050399</t>
  </si>
  <si>
    <t xml:space="preserve">    其他职业教育支出</t>
  </si>
  <si>
    <t>20505</t>
  </si>
  <si>
    <t xml:space="preserve">  广播电视教育</t>
  </si>
  <si>
    <t>2050599</t>
  </si>
  <si>
    <t xml:space="preserve">    其他广播电视教育支出</t>
  </si>
  <si>
    <t>20507</t>
  </si>
  <si>
    <t xml:space="preserve">  特殊教育</t>
  </si>
  <si>
    <t>2050701</t>
  </si>
  <si>
    <t xml:space="preserve">    特殊学校教育</t>
  </si>
  <si>
    <t>20508</t>
  </si>
  <si>
    <t xml:space="preserve">  进修及培训</t>
  </si>
  <si>
    <t>2050802</t>
  </si>
  <si>
    <t xml:space="preserve">    干部教育</t>
  </si>
  <si>
    <t>2050899</t>
  </si>
  <si>
    <t xml:space="preserve">    其他进修及培训</t>
  </si>
  <si>
    <t>20509</t>
  </si>
  <si>
    <t xml:space="preserve">  教育费附加安排的支出</t>
  </si>
  <si>
    <t>2050904</t>
  </si>
  <si>
    <t xml:space="preserve">    城市中小学教学设施</t>
  </si>
  <si>
    <t>2050999</t>
  </si>
  <si>
    <t xml:space="preserve">    其他教育费附加安排的支出</t>
  </si>
  <si>
    <t>20599</t>
  </si>
  <si>
    <t xml:space="preserve">  其他教育支出</t>
  </si>
  <si>
    <t>2059999</t>
  </si>
  <si>
    <t xml:space="preserve">    其他教育支出</t>
  </si>
  <si>
    <t>206</t>
  </si>
  <si>
    <t>20601</t>
  </si>
  <si>
    <t xml:space="preserve">  科学技术管理事务</t>
  </si>
  <si>
    <t>2060101</t>
  </si>
  <si>
    <t>2060199</t>
  </si>
  <si>
    <t xml:space="preserve">    其他科学技术管理事务支出</t>
  </si>
  <si>
    <t>20602</t>
  </si>
  <si>
    <t xml:space="preserve">  基础研究</t>
  </si>
  <si>
    <t>2060203</t>
  </si>
  <si>
    <t xml:space="preserve">    自然科学基金</t>
  </si>
  <si>
    <t>2060204</t>
  </si>
  <si>
    <t xml:space="preserve">    实验室及相关设施</t>
  </si>
  <si>
    <t>20603</t>
  </si>
  <si>
    <t xml:space="preserve">  应用研究</t>
  </si>
  <si>
    <t>2060301</t>
  </si>
  <si>
    <t xml:space="preserve">    机构运行</t>
  </si>
  <si>
    <t>2060302</t>
  </si>
  <si>
    <t xml:space="preserve">    社会公益研究</t>
  </si>
  <si>
    <t>20604</t>
  </si>
  <si>
    <t xml:space="preserve">  技术研究与开发</t>
  </si>
  <si>
    <t>2060401</t>
  </si>
  <si>
    <t>2060499</t>
  </si>
  <si>
    <t xml:space="preserve">    其他技术研究与开发支出</t>
  </si>
  <si>
    <t>20605</t>
  </si>
  <si>
    <t xml:space="preserve">  科技条件与服务</t>
  </si>
  <si>
    <t>2060501</t>
  </si>
  <si>
    <t>20606</t>
  </si>
  <si>
    <t xml:space="preserve">  社会科学</t>
  </si>
  <si>
    <t>2060601</t>
  </si>
  <si>
    <t xml:space="preserve">    社会科学研究机构</t>
  </si>
  <si>
    <t>20607</t>
  </si>
  <si>
    <t xml:space="preserve">  科学技术普及</t>
  </si>
  <si>
    <t>2060701</t>
  </si>
  <si>
    <t>2060705</t>
  </si>
  <si>
    <t xml:space="preserve">    科技馆站</t>
  </si>
  <si>
    <t>2060799</t>
  </si>
  <si>
    <t xml:space="preserve">    其他科学技术普及支出</t>
  </si>
  <si>
    <t>20609</t>
  </si>
  <si>
    <t xml:space="preserve">  科技重大项目</t>
  </si>
  <si>
    <t>2060901</t>
  </si>
  <si>
    <t xml:space="preserve">    科技重大专项</t>
  </si>
  <si>
    <t>20699</t>
  </si>
  <si>
    <t xml:space="preserve">  其他科学技术支出</t>
  </si>
  <si>
    <t>2069901</t>
  </si>
  <si>
    <t xml:space="preserve">    科技奖励</t>
  </si>
  <si>
    <t>2069999</t>
  </si>
  <si>
    <t xml:space="preserve">    其他科学技术支出</t>
  </si>
  <si>
    <t>207</t>
  </si>
  <si>
    <t>20701</t>
  </si>
  <si>
    <t xml:space="preserve">  文化和旅游</t>
  </si>
  <si>
    <t>2070101</t>
  </si>
  <si>
    <t>2070104</t>
  </si>
  <si>
    <t xml:space="preserve">    图书馆</t>
  </si>
  <si>
    <t>2070106</t>
  </si>
  <si>
    <t xml:space="preserve">    艺术表演场所</t>
  </si>
  <si>
    <t>2070107</t>
  </si>
  <si>
    <t xml:space="preserve">    艺术表演团体</t>
  </si>
  <si>
    <t>2070109</t>
  </si>
  <si>
    <t xml:space="preserve">    群众文化</t>
  </si>
  <si>
    <t>2070112</t>
  </si>
  <si>
    <t xml:space="preserve">    文化和旅游市场管理</t>
  </si>
  <si>
    <t>2070199</t>
  </si>
  <si>
    <t xml:space="preserve">    其他文化和旅游支出</t>
  </si>
  <si>
    <t>20702</t>
  </si>
  <si>
    <t xml:space="preserve">  文物</t>
  </si>
  <si>
    <t>2070201</t>
  </si>
  <si>
    <t>2070205</t>
  </si>
  <si>
    <t xml:space="preserve">    博物馆</t>
  </si>
  <si>
    <t>2070299</t>
  </si>
  <si>
    <t xml:space="preserve">    其他文物支出</t>
  </si>
  <si>
    <t>20703</t>
  </si>
  <si>
    <t xml:space="preserve">  体育</t>
  </si>
  <si>
    <t>2070307</t>
  </si>
  <si>
    <t xml:space="preserve">    体育场馆</t>
  </si>
  <si>
    <t>2070399</t>
  </si>
  <si>
    <t xml:space="preserve">    其他体育支出</t>
  </si>
  <si>
    <t>20706</t>
  </si>
  <si>
    <t xml:space="preserve">  新闻出版电影</t>
  </si>
  <si>
    <t>2070604</t>
  </si>
  <si>
    <t xml:space="preserve">    新闻通讯</t>
  </si>
  <si>
    <t>2070605</t>
  </si>
  <si>
    <t xml:space="preserve">    出版发行</t>
  </si>
  <si>
    <t>20708</t>
  </si>
  <si>
    <t xml:space="preserve">  广播电视</t>
  </si>
  <si>
    <t>2070801</t>
  </si>
  <si>
    <t>2070899</t>
  </si>
  <si>
    <t xml:space="preserve">    其他广播电视支出</t>
  </si>
  <si>
    <t>208</t>
  </si>
  <si>
    <t>20801</t>
  </si>
  <si>
    <t xml:space="preserve">  人力资源和社会保障管理事务</t>
  </si>
  <si>
    <t>2080101</t>
  </si>
  <si>
    <t>2080102</t>
  </si>
  <si>
    <t>2080104</t>
  </si>
  <si>
    <t xml:space="preserve">    综合业务管理</t>
  </si>
  <si>
    <t>2080107</t>
  </si>
  <si>
    <t xml:space="preserve">    社会保险业务管理事务</t>
  </si>
  <si>
    <t>2080108</t>
  </si>
  <si>
    <t>2080109</t>
  </si>
  <si>
    <t xml:space="preserve">    社会保险经办机构</t>
  </si>
  <si>
    <t>2080150</t>
  </si>
  <si>
    <t>2080199</t>
  </si>
  <si>
    <t xml:space="preserve">    其他人力资源和社会保障管理事务支出</t>
  </si>
  <si>
    <t>20802</t>
  </si>
  <si>
    <t xml:space="preserve">  民政管理事务</t>
  </si>
  <si>
    <t>2080201</t>
  </si>
  <si>
    <t>2080202</t>
  </si>
  <si>
    <t>2080299</t>
  </si>
  <si>
    <t xml:space="preserve">    其他民政管理事务支出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</si>
  <si>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</si>
  <si>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</si>
  <si>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</si>
  <si>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</si>
  <si>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</si>
  <si>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</si>
  <si>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2080503</t>
  </si>
  <si>
    <t xml:space="preserve">    离退休人员管理机构</t>
  </si>
  <si>
    <t>2080505</t>
  </si>
  <si>
    <t xml:space="preserve">    机关事业单位基本养老保险缴费支出</t>
  </si>
  <si>
    <t>20806</t>
  </si>
  <si>
    <t xml:space="preserve">  企业改革补助</t>
  </si>
  <si>
    <t>2080601</t>
  </si>
  <si>
    <t xml:space="preserve">    企业关闭破产补助</t>
  </si>
  <si>
    <t>20807</t>
  </si>
  <si>
    <t xml:space="preserve">  就业补助</t>
  </si>
  <si>
    <t>2080799</t>
  </si>
  <si>
    <t xml:space="preserve">    其他就业补助支出</t>
  </si>
  <si>
    <t>20808</t>
  </si>
  <si>
    <t xml:space="preserve">  抚恤</t>
  </si>
  <si>
    <t>2080801</t>
  </si>
  <si>
    <t xml:space="preserve">    死亡抚恤</t>
  </si>
  <si>
    <t>2080803</t>
  </si>
  <si>
    <t xml:space="preserve">    在乡复员、退伍军人生活补助</t>
  </si>
  <si>
    <t>2080808</t>
  </si>
  <si>
    <t xml:space="preserve">    褒扬纪念</t>
  </si>
  <si>
    <t>20809</t>
  </si>
  <si>
    <t xml:space="preserve">  退役安置</t>
  </si>
  <si>
    <t>2080903</t>
  </si>
  <si>
    <t xml:space="preserve">    军队移交政府离退休干部管理机构</t>
  </si>
  <si>
    <t>2080905</t>
  </si>
  <si>
    <t xml:space="preserve">    军队转业干部安置</t>
  </si>
  <si>
    <t>20810</t>
  </si>
  <si>
    <t xml:space="preserve">  社会福利</t>
  </si>
  <si>
    <t>2081001</t>
  </si>
  <si>
    <t xml:space="preserve">    儿童福利</t>
  </si>
  <si>
    <t>2081002</t>
  </si>
  <si>
    <t xml:space="preserve">    老年福利</t>
  </si>
  <si>
    <t>2081004</t>
  </si>
  <si>
    <t xml:space="preserve">    殡葬</t>
  </si>
  <si>
    <t>2081005</t>
  </si>
  <si>
    <t xml:space="preserve">    社会福利事业单位</t>
  </si>
  <si>
    <t>20811</t>
  </si>
  <si>
    <t xml:space="preserve">  残疾人事业</t>
  </si>
  <si>
    <t>2081101</t>
  </si>
  <si>
    <t>2081104</t>
  </si>
  <si>
    <t xml:space="preserve">    残疾人康复</t>
  </si>
  <si>
    <t>2081105</t>
  </si>
  <si>
    <t xml:space="preserve">    残疾人就业</t>
  </si>
  <si>
    <t>2081106</t>
  </si>
  <si>
    <t xml:space="preserve">    残疾人体育</t>
  </si>
  <si>
    <t>2081107</t>
  </si>
  <si>
    <t xml:space="preserve">    残疾人生活和护理补贴</t>
  </si>
  <si>
    <t>2081199</t>
  </si>
  <si>
    <t xml:space="preserve">    其他残疾人事业支出</t>
  </si>
  <si>
    <t>20816</t>
  </si>
  <si>
    <t xml:space="preserve">  红十字事业</t>
  </si>
  <si>
    <t>2081601</t>
  </si>
  <si>
    <t>20819</t>
  </si>
  <si>
    <t xml:space="preserve">  最低生活保障</t>
  </si>
  <si>
    <t>2081901</t>
  </si>
  <si>
    <t xml:space="preserve">    城市最低生活保障金支出</t>
  </si>
  <si>
    <t>20820</t>
  </si>
  <si>
    <t xml:space="preserve">  临时救助</t>
  </si>
  <si>
    <t>2082001</t>
  </si>
  <si>
    <t xml:space="preserve">    临时救助支出</t>
  </si>
  <si>
    <t>2082002</t>
  </si>
  <si>
    <t xml:space="preserve">    流浪乞讨人员救助支出</t>
  </si>
  <si>
    <t>20821</t>
  </si>
  <si>
    <t xml:space="preserve">  特困人员救助供养</t>
  </si>
  <si>
    <t>2082101</t>
  </si>
  <si>
    <t xml:space="preserve">    城市特困人员救助供养支出</t>
  </si>
  <si>
    <t>20826</t>
  </si>
  <si>
    <t xml:space="preserve">  财政对基本养老保险基金的补助</t>
  </si>
  <si>
    <t>2082602</t>
  </si>
  <si>
    <t xml:space="preserve">    财政对城乡居民基本养老保险基金的补助</t>
  </si>
  <si>
    <t>20828</t>
  </si>
  <si>
    <t xml:space="preserve">  退役军人管理事务</t>
  </si>
  <si>
    <t>2082801</t>
  </si>
  <si>
    <t>2082805</t>
  </si>
  <si>
    <t xml:space="preserve">    军供保障</t>
  </si>
  <si>
    <t>2082850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</si>
  <si>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</si>
  <si>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</si>
  <si>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</si>
  <si>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</si>
  <si>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</si>
  <si>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21001</t>
  </si>
  <si>
    <t xml:space="preserve">  卫生健康管理事务</t>
  </si>
  <si>
    <t>2100101</t>
  </si>
  <si>
    <t>2100199</t>
  </si>
  <si>
    <t xml:space="preserve">    其他卫生健康管理事务支出</t>
  </si>
  <si>
    <t>21002</t>
  </si>
  <si>
    <t xml:space="preserve">  公立医院</t>
  </si>
  <si>
    <t>2100201</t>
  </si>
  <si>
    <t xml:space="preserve">    综合医院</t>
  </si>
  <si>
    <t>2100202</t>
  </si>
  <si>
    <t xml:space="preserve">    中医（民族）医院</t>
  </si>
  <si>
    <t>2100205</t>
  </si>
  <si>
    <t xml:space="preserve">    精神病医院</t>
  </si>
  <si>
    <t>2100206</t>
  </si>
  <si>
    <t xml:space="preserve">    妇幼保健医院</t>
  </si>
  <si>
    <t>2100208</t>
  </si>
  <si>
    <t xml:space="preserve">    其他专科医院</t>
  </si>
  <si>
    <t>2100299</t>
  </si>
  <si>
    <t xml:space="preserve">    其他公立医院支出</t>
  </si>
  <si>
    <t>21003</t>
  </si>
  <si>
    <t xml:space="preserve">  基层医疗卫生机构</t>
  </si>
  <si>
    <t>2100399</t>
  </si>
  <si>
    <t xml:space="preserve">    其他基层医疗卫生机构支出</t>
  </si>
  <si>
    <t>21004</t>
  </si>
  <si>
    <t xml:space="preserve">  公共卫生</t>
  </si>
  <si>
    <t>2100401</t>
  </si>
  <si>
    <t xml:space="preserve">    疾病预防控制机构</t>
  </si>
  <si>
    <t>2100403</t>
  </si>
  <si>
    <t xml:space="preserve">    妇幼保健机构</t>
  </si>
  <si>
    <t>2100405</t>
  </si>
  <si>
    <t xml:space="preserve">    应急救治机构</t>
  </si>
  <si>
    <t>2100406</t>
  </si>
  <si>
    <t xml:space="preserve">    采供血机构</t>
  </si>
  <si>
    <t>2100408</t>
  </si>
  <si>
    <t xml:space="preserve">    基本公共卫生服务</t>
  </si>
  <si>
    <t>2100409</t>
  </si>
  <si>
    <t xml:space="preserve">    重大公共卫生服务</t>
  </si>
  <si>
    <t>2100499</t>
  </si>
  <si>
    <t xml:space="preserve">    其他公共卫生支出</t>
  </si>
  <si>
    <t>21007</t>
  </si>
  <si>
    <t xml:space="preserve">  计划生育事务</t>
  </si>
  <si>
    <t>2100716</t>
  </si>
  <si>
    <t xml:space="preserve">    计划生育机构</t>
  </si>
  <si>
    <t>2100717</t>
  </si>
  <si>
    <t xml:space="preserve">    计划生育服务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</si>
  <si>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</si>
  <si>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</si>
  <si>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</si>
  <si>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</si>
  <si>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</si>
  <si>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</si>
  <si>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</si>
  <si>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</si>
  <si>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21012</t>
  </si>
  <si>
    <t xml:space="preserve">  财政对基本医疗保险基金的补助</t>
  </si>
  <si>
    <t>2101201</t>
  </si>
  <si>
    <t xml:space="preserve">    财政对职工基本医疗保险基金的补助</t>
  </si>
  <si>
    <t>2101202</t>
  </si>
  <si>
    <t xml:space="preserve">    财政对城乡居民基本医疗保险基金的补助</t>
  </si>
  <si>
    <t>21013</t>
  </si>
  <si>
    <t xml:space="preserve">  医疗救助</t>
  </si>
  <si>
    <t>2101301</t>
  </si>
  <si>
    <t xml:space="preserve">    城乡医疗救助</t>
  </si>
  <si>
    <t>21015</t>
  </si>
  <si>
    <t xml:space="preserve">  医疗保障管理事务</t>
  </si>
  <si>
    <t>2101501</t>
  </si>
  <si>
    <t>2101504</t>
  </si>
  <si>
    <t>2101550</t>
  </si>
  <si>
    <t>2101599</t>
  </si>
  <si>
    <t xml:space="preserve">    其他医疗保障管理事务支出</t>
  </si>
  <si>
    <t>21017</t>
  </si>
  <si>
    <t xml:space="preserve">  中医药事务</t>
  </si>
  <si>
    <t>2101704</t>
  </si>
  <si>
    <t xml:space="preserve">    中医（民族医）药专项</t>
  </si>
  <si>
    <t>211</t>
  </si>
  <si>
    <t>21101</t>
  </si>
  <si>
    <t xml:space="preserve">   环境保护管理事务</t>
  </si>
  <si>
    <t>2110101</t>
  </si>
  <si>
    <t xml:space="preserve">     行政运行</t>
  </si>
  <si>
    <t>2110102</t>
  </si>
  <si>
    <t xml:space="preserve">     一般行政管理事务</t>
  </si>
  <si>
    <t>21103</t>
  </si>
  <si>
    <t xml:space="preserve">   污染防治</t>
  </si>
  <si>
    <t>2110301</t>
  </si>
  <si>
    <t xml:space="preserve">     大气</t>
  </si>
  <si>
    <t>21104</t>
  </si>
  <si>
    <t xml:space="preserve">   自然生态保护</t>
  </si>
  <si>
    <t>2110401</t>
  </si>
  <si>
    <t xml:space="preserve">     生态保护</t>
  </si>
  <si>
    <t>21111</t>
  </si>
  <si>
    <t xml:space="preserve">   污染减排</t>
  </si>
  <si>
    <t>2111101</t>
  </si>
  <si>
    <t xml:space="preserve">     生态环境监测与信息</t>
  </si>
  <si>
    <t>2111102</t>
  </si>
  <si>
    <t xml:space="preserve">     生态环境执法监察</t>
  </si>
  <si>
    <t>212</t>
  </si>
  <si>
    <t>21201</t>
  </si>
  <si>
    <t xml:space="preserve">  城乡社区管理事务</t>
  </si>
  <si>
    <t>2120101</t>
  </si>
  <si>
    <t>2120102</t>
  </si>
  <si>
    <t>2120104</t>
  </si>
  <si>
    <t xml:space="preserve">    城管执法</t>
  </si>
  <si>
    <t>2120105</t>
  </si>
  <si>
    <t xml:space="preserve">    工程建设标准规范编制与监管</t>
  </si>
  <si>
    <t>2120106</t>
  </si>
  <si>
    <t xml:space="preserve">    工程建设管理</t>
  </si>
  <si>
    <t xml:space="preserve">    住宅建设与房地产市场监管</t>
  </si>
  <si>
    <t>2120199</t>
  </si>
  <si>
    <t xml:space="preserve">    其他城乡社区管理事务支出</t>
  </si>
  <si>
    <t>21203</t>
  </si>
  <si>
    <t xml:space="preserve">  城乡社区公共设施</t>
  </si>
  <si>
    <t>2120399</t>
  </si>
  <si>
    <t xml:space="preserve">    其他城乡社区公共设施支出</t>
  </si>
  <si>
    <t>21205</t>
  </si>
  <si>
    <t xml:space="preserve">  城乡社区环境卫生</t>
  </si>
  <si>
    <t>2120501</t>
  </si>
  <si>
    <t xml:space="preserve">    城乡社区环境卫生</t>
  </si>
  <si>
    <t>213</t>
  </si>
  <si>
    <t>21301</t>
  </si>
  <si>
    <t xml:space="preserve">  农业农村</t>
  </si>
  <si>
    <t>2130101</t>
  </si>
  <si>
    <t>2130102</t>
  </si>
  <si>
    <t>2130104</t>
  </si>
  <si>
    <t>2130106</t>
  </si>
  <si>
    <t xml:space="preserve">    科技转化与推广服务</t>
  </si>
  <si>
    <t>2130108</t>
  </si>
  <si>
    <t xml:space="preserve">    病虫害控制</t>
  </si>
  <si>
    <t>2130135</t>
  </si>
  <si>
    <t xml:space="preserve">    农业生态资源保护</t>
  </si>
  <si>
    <t>21302</t>
  </si>
  <si>
    <t xml:space="preserve">  林业和草原</t>
  </si>
  <si>
    <t>2130201</t>
  </si>
  <si>
    <t>2130204</t>
  </si>
  <si>
    <t xml:space="preserve">    事业机构</t>
  </si>
  <si>
    <t>2130205</t>
  </si>
  <si>
    <t xml:space="preserve">    森林资源培育</t>
  </si>
  <si>
    <t>2130234</t>
  </si>
  <si>
    <t xml:space="preserve">    林业草原防灾减灾</t>
  </si>
  <si>
    <t>2130299</t>
  </si>
  <si>
    <t xml:space="preserve">    其他林业和草原支出</t>
  </si>
  <si>
    <t>21303</t>
  </si>
  <si>
    <t xml:space="preserve">  水利</t>
  </si>
  <si>
    <t>2130301</t>
  </si>
  <si>
    <t>2130302</t>
  </si>
  <si>
    <t>2130304</t>
  </si>
  <si>
    <t xml:space="preserve">    水利行业业务管理</t>
  </si>
  <si>
    <t>2130306</t>
  </si>
  <si>
    <t xml:space="preserve">    水利工程运行与维护</t>
  </si>
  <si>
    <t>2130308</t>
  </si>
  <si>
    <t xml:space="preserve">    水利前期工作</t>
  </si>
  <si>
    <t>2130310</t>
  </si>
  <si>
    <t xml:space="preserve">    水土保持</t>
  </si>
  <si>
    <t>2130311</t>
  </si>
  <si>
    <t xml:space="preserve">    水资源节约管理与保护</t>
  </si>
  <si>
    <t>2130315</t>
  </si>
  <si>
    <t xml:space="preserve">    抗旱</t>
  </si>
  <si>
    <t>2130399</t>
  </si>
  <si>
    <t xml:space="preserve">    其他水利支出</t>
  </si>
  <si>
    <t>21305</t>
  </si>
  <si>
    <t xml:space="preserve">  巩固脱贫攻坚成果衔接乡村振兴</t>
  </si>
  <si>
    <t>2130599</t>
  </si>
  <si>
    <t xml:space="preserve">    其他巩固脱贫攻坚成果衔接乡村振兴支出</t>
  </si>
  <si>
    <t>21307</t>
  </si>
  <si>
    <t xml:space="preserve">  农村综合改革</t>
  </si>
  <si>
    <t>2130705</t>
  </si>
  <si>
    <t xml:space="preserve">    对村民委员会和村党支部的补助</t>
  </si>
  <si>
    <t>21308</t>
  </si>
  <si>
    <t xml:space="preserve">  普惠金融发展支出</t>
  </si>
  <si>
    <t>2130803</t>
  </si>
  <si>
    <t xml:space="preserve">    农业保险保费补贴</t>
  </si>
  <si>
    <t>2130804</t>
  </si>
  <si>
    <t xml:space="preserve">    创业担保贷款贴息及奖补</t>
  </si>
  <si>
    <t>214</t>
  </si>
  <si>
    <t>21401</t>
  </si>
  <si>
    <t xml:space="preserve">  公路水路运输</t>
  </si>
  <si>
    <t>2140101</t>
  </si>
  <si>
    <t>2140106</t>
  </si>
  <si>
    <t xml:space="preserve">    公路养护</t>
  </si>
  <si>
    <t>2140110</t>
  </si>
  <si>
    <t xml:space="preserve">    公路和运输安全</t>
  </si>
  <si>
    <t>2140112</t>
  </si>
  <si>
    <t xml:space="preserve">    公路运输管理</t>
  </si>
  <si>
    <t>2140131</t>
  </si>
  <si>
    <t xml:space="preserve">    海事管理</t>
  </si>
  <si>
    <t>2140199</t>
  </si>
  <si>
    <t xml:space="preserve">    其他公路水路运输支出</t>
  </si>
  <si>
    <t>21405</t>
  </si>
  <si>
    <t xml:space="preserve">  邮政业支出</t>
  </si>
  <si>
    <t>2140502</t>
  </si>
  <si>
    <t>21499</t>
  </si>
  <si>
    <t xml:space="preserve">  其他交通运输支出</t>
  </si>
  <si>
    <t>2149999</t>
  </si>
  <si>
    <t xml:space="preserve">    其他交通运输支出</t>
  </si>
  <si>
    <t>215</t>
  </si>
  <si>
    <t>21501</t>
  </si>
  <si>
    <t xml:space="preserve">  资源勘探开发</t>
  </si>
  <si>
    <t>2150199</t>
  </si>
  <si>
    <t xml:space="preserve">    其他资源勘探业支出</t>
  </si>
  <si>
    <t>21505</t>
  </si>
  <si>
    <t xml:space="preserve">  工业和信息产业</t>
  </si>
  <si>
    <t>2150501</t>
  </si>
  <si>
    <t>2150599</t>
  </si>
  <si>
    <t xml:space="preserve">    其他工业和信息产业支出</t>
  </si>
  <si>
    <t>21507</t>
  </si>
  <si>
    <t xml:space="preserve">  国有资产监管</t>
  </si>
  <si>
    <t>2150701</t>
  </si>
  <si>
    <t>216</t>
  </si>
  <si>
    <t>21602</t>
  </si>
  <si>
    <t xml:space="preserve">  商业流通事务</t>
  </si>
  <si>
    <t>2160201</t>
  </si>
  <si>
    <t>2160250</t>
  </si>
  <si>
    <t>21699</t>
  </si>
  <si>
    <t xml:space="preserve">  其他商业服务业等支出</t>
  </si>
  <si>
    <t>2169999</t>
  </si>
  <si>
    <t xml:space="preserve">    其他商业服务业等支出</t>
  </si>
  <si>
    <t>220</t>
  </si>
  <si>
    <t>22001</t>
  </si>
  <si>
    <t xml:space="preserve">  自然资源事务</t>
  </si>
  <si>
    <t>2200101</t>
  </si>
  <si>
    <t>2200102</t>
  </si>
  <si>
    <t>2200129</t>
  </si>
  <si>
    <t xml:space="preserve">    基础测绘与地理信息监管</t>
  </si>
  <si>
    <t>2200150</t>
  </si>
  <si>
    <t>22005</t>
  </si>
  <si>
    <t xml:space="preserve">  气象事务</t>
  </si>
  <si>
    <t>2200599</t>
  </si>
  <si>
    <t xml:space="preserve">    其他气象事务支出</t>
  </si>
  <si>
    <t>221</t>
  </si>
  <si>
    <t>22101</t>
  </si>
  <si>
    <t xml:space="preserve">  保障性安居工程支出</t>
  </si>
  <si>
    <t>2210103</t>
  </si>
  <si>
    <t xml:space="preserve">    棚户区改造</t>
  </si>
  <si>
    <t>2210108</t>
  </si>
  <si>
    <t xml:space="preserve">    老旧小区改造</t>
  </si>
  <si>
    <t>2210199</t>
  </si>
  <si>
    <t xml:space="preserve">    其他保障性安居工程支出</t>
  </si>
  <si>
    <t>22102</t>
  </si>
  <si>
    <t xml:space="preserve">  住房改革支出</t>
  </si>
  <si>
    <t>2210201</t>
  </si>
  <si>
    <t xml:space="preserve">    住房公积金</t>
  </si>
  <si>
    <t>22103</t>
  </si>
  <si>
    <t xml:space="preserve">  城乡社区住宅</t>
  </si>
  <si>
    <t>2210302</t>
  </si>
  <si>
    <t xml:space="preserve">    住房公积金管理</t>
  </si>
  <si>
    <t>2210399</t>
  </si>
  <si>
    <t xml:space="preserve">    其他城乡社区住宅支出</t>
  </si>
  <si>
    <t>222</t>
  </si>
  <si>
    <t>22201</t>
  </si>
  <si>
    <t xml:space="preserve">  粮油物资事务</t>
  </si>
  <si>
    <t>2220101</t>
  </si>
  <si>
    <t>2220102</t>
  </si>
  <si>
    <t>2220150</t>
  </si>
  <si>
    <t>22205</t>
  </si>
  <si>
    <t xml:space="preserve">  重要商品储备</t>
  </si>
  <si>
    <t>2220599</t>
  </si>
  <si>
    <t xml:space="preserve">    其他重要商品储备支出</t>
  </si>
  <si>
    <t>224</t>
  </si>
  <si>
    <t>22401</t>
  </si>
  <si>
    <t xml:space="preserve">  应急管理事务</t>
  </si>
  <si>
    <t>2240102</t>
  </si>
  <si>
    <t>2240106</t>
  </si>
  <si>
    <t xml:space="preserve">    安全监管</t>
  </si>
  <si>
    <t>2240199</t>
  </si>
  <si>
    <t xml:space="preserve">    其他应急管理支出</t>
  </si>
  <si>
    <t>22402</t>
  </si>
  <si>
    <t xml:space="preserve">  消防救援事务</t>
  </si>
  <si>
    <t>2240201</t>
  </si>
  <si>
    <t>22405</t>
  </si>
  <si>
    <t xml:space="preserve">  地震事务</t>
  </si>
  <si>
    <t>2240501</t>
  </si>
  <si>
    <t>2240550</t>
  </si>
  <si>
    <t xml:space="preserve">    地震事业机构</t>
  </si>
  <si>
    <t>227</t>
  </si>
  <si>
    <t xml:space="preserve">  预备费</t>
  </si>
  <si>
    <t>229</t>
  </si>
  <si>
    <t>22902</t>
  </si>
  <si>
    <t xml:space="preserve">  年初预留</t>
  </si>
  <si>
    <t>22999</t>
  </si>
  <si>
    <t xml:space="preserve">  其他支出</t>
  </si>
  <si>
    <t>231</t>
  </si>
  <si>
    <t>23103</t>
  </si>
  <si>
    <t>2310301</t>
  </si>
  <si>
    <t>2310302</t>
  </si>
  <si>
    <t>2310303</t>
  </si>
  <si>
    <t>232</t>
  </si>
  <si>
    <t>23203</t>
  </si>
  <si>
    <t xml:space="preserve">  地方政府一般债务付息支出</t>
  </si>
  <si>
    <t>2320301</t>
  </si>
  <si>
    <t xml:space="preserve">    地方政府一般债券付息支出</t>
  </si>
  <si>
    <t>2320302</t>
  </si>
  <si>
    <t xml:space="preserve">    地方政府向外国政府借款付息支出</t>
  </si>
  <si>
    <t>2320303</t>
  </si>
  <si>
    <t xml:space="preserve">    地方政府向国际组织借款付息支出</t>
  </si>
  <si>
    <t>233</t>
  </si>
  <si>
    <t>23303</t>
  </si>
  <si>
    <t xml:space="preserve">    地方政府一般债务发行费用支出</t>
  </si>
  <si>
    <t>表十</t>
  </si>
  <si>
    <t>2025年市本级一般公共预算基本支出预算表                  （按政府预算支出经济分类科目）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</si>
  <si>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</si>
  <si>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</si>
  <si>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</si>
  <si>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</si>
  <si>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</si>
  <si>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</si>
  <si>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</si>
  <si>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</si>
  <si>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</si>
  <si>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专项材料购置费</t>
  </si>
  <si>
    <t xml:space="preserve">  委托业务费</t>
  </si>
  <si>
    <t xml:space="preserve">  公务接待费</t>
  </si>
  <si>
    <t xml:space="preserve">  因公出国（境）费用</t>
  </si>
  <si>
    <t xml:space="preserve">  公务用车运行维护费</t>
  </si>
  <si>
    <t xml:space="preserve">  维修（护）费</t>
  </si>
  <si>
    <t xml:space="preserve">  其他商品和服务支出</t>
  </si>
  <si>
    <t>机关资本性支出（一）</t>
  </si>
  <si>
    <t xml:space="preserve">  公务用车购置</t>
  </si>
  <si>
    <t xml:space="preserve">  设备购置</t>
  </si>
  <si>
    <t xml:space="preserve">  其他资本性支出</t>
  </si>
  <si>
    <t>对事业单位经常性补助</t>
  </si>
  <si>
    <t xml:space="preserve">  工资福利支出</t>
  </si>
  <si>
    <t xml:space="preserve">  商品和服务支出</t>
  </si>
  <si>
    <t>对事业单位资本性补助</t>
  </si>
  <si>
    <t xml:space="preserve">  资本性支出（一）</t>
  </si>
  <si>
    <t>对个人和家庭的补助</t>
  </si>
  <si>
    <t xml:space="preserve">  离退休费</t>
  </si>
  <si>
    <t>对社会保险基金补助</t>
  </si>
  <si>
    <t xml:space="preserve">  对社会保险基金补助</t>
  </si>
  <si>
    <t>备注：按照《财政部关于印发&lt;支出经济分类科目改革方案&gt;的通知》（财预〔2017〕98号）要求，从2018年起对政府预算均按政府预算支出经济分类科目编制预算。</t>
  </si>
  <si>
    <t>表十一</t>
  </si>
  <si>
    <t>2025年市本级一般公共预算支出预算总表</t>
  </si>
  <si>
    <t>科 目</t>
  </si>
  <si>
    <t>合 计</t>
  </si>
  <si>
    <t>当年财力安排支出</t>
  </si>
  <si>
    <t>债务转贷收入安排支出</t>
  </si>
  <si>
    <t>上级专项转移支付安排支出</t>
  </si>
  <si>
    <t>债务还本支出</t>
  </si>
  <si>
    <t>合  计</t>
  </si>
  <si>
    <t>表十二</t>
  </si>
  <si>
    <t>2025年市对县（市、区）税收返还和转移支付预算表</t>
  </si>
  <si>
    <t>上级对我市税收返还和转移支付</t>
  </si>
  <si>
    <t>市本级</t>
  </si>
  <si>
    <t>补助县（市、区）小计</t>
  </si>
  <si>
    <t>鲁山县</t>
  </si>
  <si>
    <t>宝丰县</t>
  </si>
  <si>
    <t>叶县</t>
  </si>
  <si>
    <t>郏县</t>
  </si>
  <si>
    <t>汝州市</t>
  </si>
  <si>
    <t>舞钢市</t>
  </si>
  <si>
    <t>新华区</t>
  </si>
  <si>
    <t>卫东区</t>
  </si>
  <si>
    <t>湛河区</t>
  </si>
  <si>
    <t>石龙区</t>
  </si>
  <si>
    <t>高新区</t>
  </si>
  <si>
    <t>示范区</t>
  </si>
  <si>
    <t xml:space="preserve">   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</si>
  <si>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</si>
  <si>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</si>
  <si>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</si>
  <si>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</si>
  <si>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增值税“五五分享”税收返还收入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</si>
  <si>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</si>
  <si>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</si>
  <si>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</si>
  <si>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</si>
  <si>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</si>
  <si>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</si>
  <si>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</si>
  <si>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</si>
  <si>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</si>
  <si>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</si>
  <si>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</si>
  <si>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</si>
  <si>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</si>
  <si>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</si>
  <si>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 巩固脱贫攻坚成果衔接乡村振兴转移支付收入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</si>
  <si>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</si>
  <si>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</si>
  <si>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</si>
  <si>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</si>
  <si>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</si>
  <si>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</si>
  <si>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</si>
  <si>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</si>
  <si>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</si>
  <si>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</si>
  <si>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</si>
  <si>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</si>
  <si>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</si>
  <si>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资源勘探工业信息等共同财政事权转移支付收入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</si>
  <si>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</si>
  <si>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</si>
  <si>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</si>
  <si>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</si>
  <si>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</si>
  <si>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</si>
  <si>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</si>
  <si>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</si>
  <si>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</si>
  <si>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</si>
  <si>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</si>
  <si>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</si>
  <si>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</si>
  <si>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</si>
  <si>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</si>
  <si>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</si>
  <si>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</si>
  <si>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</si>
  <si>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</si>
  <si>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</si>
  <si>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</si>
  <si>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</si>
  <si>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资源勘探工业信息等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</si>
  <si>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</si>
  <si>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</si>
  <si>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</si>
  <si>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</si>
  <si>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</si>
  <si>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</si>
  <si>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</si>
  <si>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>备注：部分项目总数与分项加和数略有差异，主要是四舍五入因素所致。</t>
  </si>
  <si>
    <t>表十三</t>
  </si>
  <si>
    <t>2025年市对县（市、区）税收返还和转移支付预算表（分地区）</t>
  </si>
  <si>
    <t>市县</t>
  </si>
  <si>
    <t>税收返还</t>
  </si>
  <si>
    <t>一般性转移支付</t>
  </si>
  <si>
    <t>专项转移支付</t>
  </si>
  <si>
    <t xml:space="preserve">  本级</t>
  </si>
  <si>
    <t xml:space="preserve">  鲁山县</t>
  </si>
  <si>
    <t xml:space="preserve">  宝丰县</t>
  </si>
  <si>
    <t xml:space="preserve">  叶县</t>
  </si>
  <si>
    <t xml:space="preserve">  郏县</t>
  </si>
  <si>
    <t xml:space="preserve">  汝州市</t>
  </si>
  <si>
    <t xml:space="preserve">  舞钢市</t>
  </si>
  <si>
    <t xml:space="preserve">  新华区</t>
  </si>
  <si>
    <t xml:space="preserve">  卫东区</t>
  </si>
  <si>
    <t xml:space="preserve">  湛河区</t>
  </si>
  <si>
    <t xml:space="preserve">  石龙区</t>
  </si>
  <si>
    <t xml:space="preserve">  高新区</t>
  </si>
  <si>
    <t xml:space="preserve">  示范区</t>
  </si>
  <si>
    <t>表十四</t>
  </si>
  <si>
    <t>2024年和2025年政府一般债务限额余额情况表</t>
  </si>
  <si>
    <t>预算数</t>
  </si>
  <si>
    <t>执行数</t>
  </si>
  <si>
    <t>县（市、区）</t>
  </si>
  <si>
    <t>一、2023年末政府一般债务余额实际数</t>
  </si>
  <si>
    <t>二、2024年末政府一般债务余额限额</t>
  </si>
  <si>
    <t>三、2024年政府一般债券接受转贷额</t>
  </si>
  <si>
    <t>四、2024年政府一般债券还本额</t>
  </si>
  <si>
    <t>五、2024年末政府一般债务余额预计执行数</t>
  </si>
  <si>
    <t>六、2025年提前下达政府一般债务新增限额</t>
  </si>
  <si>
    <t>备注：1.政府一般债务余额含政府负有偿还责任的外债余额。</t>
  </si>
  <si>
    <t xml:space="preserve">      2.截至目前，省财政厅未提前下达我市2025年政府一般债务新增限额。</t>
  </si>
  <si>
    <t xml:space="preserve">      3.2024年市本级一般债券付息1.71亿元，2025年市本级预算安排政府一般债券付息支出 1.82亿元。</t>
  </si>
  <si>
    <t>表十五</t>
  </si>
  <si>
    <t>2024年和2025年政府一般债务
分地区限额余额情况表</t>
  </si>
  <si>
    <t>地   区</t>
  </si>
  <si>
    <t>2024年末限额</t>
  </si>
  <si>
    <t>2024年末余额预计执行数</t>
  </si>
  <si>
    <t>提前下达2025年新增限额</t>
  </si>
  <si>
    <t>平顶山市</t>
  </si>
  <si>
    <t xml:space="preserve">    其中：市本级</t>
  </si>
  <si>
    <t xml:space="preserve">         汝州市</t>
  </si>
  <si>
    <t xml:space="preserve">         舞钢市</t>
  </si>
  <si>
    <t xml:space="preserve">         宝丰县</t>
  </si>
  <si>
    <t xml:space="preserve">         郏  县</t>
  </si>
  <si>
    <t xml:space="preserve">         鲁山县</t>
  </si>
  <si>
    <t xml:space="preserve">         叶  县</t>
  </si>
  <si>
    <t xml:space="preserve">         新华区</t>
  </si>
  <si>
    <t xml:space="preserve">         卫东区</t>
  </si>
  <si>
    <t xml:space="preserve">         湛河区</t>
  </si>
  <si>
    <t xml:space="preserve">         石龙区</t>
  </si>
  <si>
    <t xml:space="preserve">         示范区</t>
  </si>
  <si>
    <t xml:space="preserve">         高新区</t>
  </si>
  <si>
    <t>表十六</t>
  </si>
  <si>
    <t>2025年市本级一般公共预算“三公”经费预算汇总表</t>
  </si>
  <si>
    <t>项    目</t>
  </si>
  <si>
    <t>2024年财政拨款预算安排数</t>
  </si>
  <si>
    <t>2025年财政拨款预算安排数</t>
  </si>
  <si>
    <t>较上年预算增长%</t>
  </si>
  <si>
    <t>“三公经费”合计</t>
  </si>
  <si>
    <t>备注：1.本表“三公”经费包括基本支出和项目支出安排的“三公”经费，表十中仅为基本支出安排的“三公经费”，两者口径不同。
      2.2025年市本级“三公”经费财政拨款预算安排数比上年减少682.99万元，较上年预算下降13.78%，主要原因是市直各预算单位严格落实厉行节约规定，进一步压缩一般性支出。</t>
  </si>
  <si>
    <t>表十七</t>
  </si>
  <si>
    <t>2025年市级基本建设支出预算表</t>
  </si>
  <si>
    <t>一、一般公共服务支出</t>
  </si>
  <si>
    <t>二、公共安全支出</t>
  </si>
  <si>
    <t>三、教育支出</t>
  </si>
  <si>
    <t>四、科学技术支出</t>
  </si>
  <si>
    <t>五、文化体育与传媒支出</t>
  </si>
  <si>
    <t>六、社会保障和就业支出</t>
  </si>
  <si>
    <t>七、卫生健康支出</t>
  </si>
  <si>
    <t>八、农林水支出</t>
  </si>
  <si>
    <t>九、资源勘探信息等支出</t>
  </si>
  <si>
    <t>十、城乡社区支出</t>
  </si>
  <si>
    <t>十一、其他支出</t>
  </si>
  <si>
    <t>市本级基本建设支出合计</t>
  </si>
  <si>
    <t>表十八</t>
  </si>
  <si>
    <t>2025年全市政府性基金收支预算总表</t>
  </si>
  <si>
    <t>港口建设费收入</t>
  </si>
  <si>
    <t>新型墙体材料专项基金收入</t>
  </si>
  <si>
    <t xml:space="preserve">  国家电影事业发展专项资金安排的支出</t>
  </si>
  <si>
    <t>国家电影事业发展专项资金收入</t>
  </si>
  <si>
    <t xml:space="preserve">  旅游发展基金支出</t>
  </si>
  <si>
    <t>城市公用事业附加收入</t>
  </si>
  <si>
    <t>国有土地收益基金收入</t>
  </si>
  <si>
    <t xml:space="preserve">  国有土地使用权出让收入安排的支出</t>
  </si>
  <si>
    <t>农业土地开发资金收入</t>
  </si>
  <si>
    <t xml:space="preserve">  国有土地收益基金收入安排的支出</t>
  </si>
  <si>
    <t>国有土地使用权出让收入</t>
  </si>
  <si>
    <t xml:space="preserve">  农业土地开发资金安排的支出</t>
  </si>
  <si>
    <t>大中型水库库区基金收入</t>
  </si>
  <si>
    <t xml:space="preserve">  城市基础设施配套费安排的支出</t>
  </si>
  <si>
    <t>彩票公益金收入</t>
  </si>
  <si>
    <t xml:space="preserve">  污水处理费安排的支出</t>
  </si>
  <si>
    <t>城市基础设施配套费收入</t>
  </si>
  <si>
    <t xml:space="preserve">  棚户区改造专项债券收入安排的支出</t>
  </si>
  <si>
    <t>小型水库移民扶助基金收入</t>
  </si>
  <si>
    <t xml:space="preserve">  国有土地使用权出让收入对应专项债务收入安排的支出</t>
  </si>
  <si>
    <t>重大水利工程建设基金收入</t>
  </si>
  <si>
    <t>车辆通行费</t>
  </si>
  <si>
    <t xml:space="preserve">  大中型水库库区基金安排的支出</t>
  </si>
  <si>
    <t>污水处理费收入</t>
  </si>
  <si>
    <t xml:space="preserve">  大中型水库移民后期扶持基金支出</t>
  </si>
  <si>
    <t>彩票发行机构和彩票销售机构的业务费用</t>
  </si>
  <si>
    <t xml:space="preserve">  小型水库移民扶助基金安排的支出</t>
  </si>
  <si>
    <t>其他政府性基金收入</t>
  </si>
  <si>
    <t xml:space="preserve">  国家重大水利工程建设基金安排的支出</t>
  </si>
  <si>
    <t xml:space="preserve">  车辆通行费安排的支出</t>
  </si>
  <si>
    <t xml:space="preserve">  其他政府性基金安排的支出</t>
  </si>
  <si>
    <t xml:space="preserve">  彩票公益金安排的支出</t>
  </si>
  <si>
    <t xml:space="preserve">  彩票发行销售机构业务费安排的支出</t>
  </si>
  <si>
    <t>本年收入合计</t>
  </si>
  <si>
    <t>本年支出合计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</si>
  <si>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</si>
  <si>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</si>
  <si>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</si>
  <si>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</si>
  <si>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</si>
  <si>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</si>
  <si>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</si>
  <si>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</si>
  <si>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调入资金</t>
  </si>
  <si>
    <t xml:space="preserve"> 调出资金</t>
  </si>
  <si>
    <t xml:space="preserve">  地方政府专项债务转贷收入</t>
  </si>
  <si>
    <t xml:space="preserve">  地方政府专项债务还本支出</t>
  </si>
  <si>
    <t>表十九</t>
  </si>
  <si>
    <t>2025年全市政府性基金收入预算总表</t>
  </si>
  <si>
    <t>表二十</t>
  </si>
  <si>
    <t>2025年全市政府性基金支出预算总表</t>
  </si>
  <si>
    <t>表二十一</t>
  </si>
  <si>
    <t>2025年市本级政府性基金收支预算总表</t>
  </si>
  <si>
    <t>预算科目</t>
  </si>
  <si>
    <t>一、市本级政府性基金收入</t>
  </si>
  <si>
    <t>一、市本级政府性基金支出</t>
  </si>
  <si>
    <t>二、上级补助收入</t>
  </si>
  <si>
    <t>二、上级专项转移支付用于市本级支出</t>
  </si>
  <si>
    <t>三、下级上解收入</t>
  </si>
  <si>
    <t>三、上解上级支出</t>
  </si>
  <si>
    <t>四、补助下级支出</t>
  </si>
  <si>
    <t>五、地方政府专项债务还本支出</t>
  </si>
  <si>
    <t>四、地方政府专项债务转贷收入</t>
  </si>
  <si>
    <t>六、地方政府专项债务转贷支出</t>
  </si>
  <si>
    <t>表二十二</t>
  </si>
  <si>
    <t>2025年市本级政府性基金预算收入表</t>
  </si>
  <si>
    <t>表二十三</t>
  </si>
  <si>
    <t>2025年市本级政府性基金预算支出表</t>
  </si>
  <si>
    <t>表二十四</t>
  </si>
  <si>
    <t>2025年市本级政府性基金收入预算表</t>
  </si>
  <si>
    <t>比上年执行数增长（下降）%</t>
  </si>
  <si>
    <t>表二十五</t>
  </si>
  <si>
    <t>2025年市本级政府性基金支出预算表</t>
  </si>
  <si>
    <t>比上年预算增长（下降）%</t>
  </si>
  <si>
    <t>文化体育与传媒支出</t>
  </si>
  <si>
    <t xml:space="preserve">  国有土地收益基金安排的支出</t>
  </si>
  <si>
    <t>合      计</t>
  </si>
  <si>
    <t>表二十六</t>
  </si>
  <si>
    <t>2025年市本级政府性基金支出预算总表</t>
  </si>
  <si>
    <t>当年收入
安排数</t>
  </si>
  <si>
    <t>上级补助
收入安排数</t>
  </si>
  <si>
    <t>债务转贷收入</t>
  </si>
  <si>
    <t>一、文化体育与传媒支出</t>
  </si>
  <si>
    <t xml:space="preserve"> 地方旅游开发项目补助</t>
  </si>
  <si>
    <t>二、社会保障和就业支出</t>
  </si>
  <si>
    <t xml:space="preserve">    基础设施建设和经济发展</t>
  </si>
  <si>
    <t>三、城乡社区支出</t>
  </si>
  <si>
    <t xml:space="preserve">    征地和拆迁补偿支出</t>
  </si>
  <si>
    <t xml:space="preserve">    土地开发支出</t>
  </si>
  <si>
    <t xml:space="preserve"> 城市建设支出</t>
  </si>
  <si>
    <t xml:space="preserve"> 补助被耕地农民支出</t>
  </si>
  <si>
    <t xml:space="preserve"> 土地出让业务支出</t>
  </si>
  <si>
    <t xml:space="preserve"> 棚户区改造支出</t>
  </si>
  <si>
    <t xml:space="preserve"> 其他国有土地使用权出让收入安排的支出</t>
  </si>
  <si>
    <t xml:space="preserve">  农业土地开发资金收入安排的支出</t>
  </si>
  <si>
    <t xml:space="preserve">  城市基础设施配套费收入安排的支出</t>
  </si>
  <si>
    <t xml:space="preserve">  污水处理费收入安排的支出</t>
  </si>
  <si>
    <t>四、农林水支出</t>
  </si>
  <si>
    <t>五、其他支出</t>
  </si>
  <si>
    <t>五、债务付息支出</t>
  </si>
  <si>
    <t xml:space="preserve">  国有土地使用权出让金债务付息支出</t>
  </si>
  <si>
    <t xml:space="preserve">  土地储备专项债券付息支出</t>
  </si>
  <si>
    <t xml:space="preserve">  棚户区改造专项债券付息支出</t>
  </si>
  <si>
    <t xml:space="preserve">  其他地方自行试点项目收益专项债券付息支出</t>
  </si>
  <si>
    <t>六、债务发行费用支出</t>
  </si>
  <si>
    <t xml:space="preserve">  国有土地使用权出让金债务发行费用支出</t>
  </si>
  <si>
    <t xml:space="preserve">  土地储备专项债券发行费用支出</t>
  </si>
  <si>
    <t xml:space="preserve">  其他政府性基金债务发行费用支出</t>
  </si>
  <si>
    <t>七、专项债务还本支出</t>
  </si>
  <si>
    <t>表二十七</t>
  </si>
  <si>
    <t>2024年市对县（市、区）政府性基金转移支付预算表</t>
  </si>
  <si>
    <t>上级对我市转移支付</t>
  </si>
  <si>
    <t>市级本级</t>
  </si>
  <si>
    <t>一、文化旅游体育与传媒支出</t>
  </si>
  <si>
    <t>三、节能环保支出</t>
  </si>
  <si>
    <t>四、城乡社区支出</t>
  </si>
  <si>
    <t>五、农林水支出</t>
  </si>
  <si>
    <t>六、交通运输支出</t>
  </si>
  <si>
    <t>七、资源勘探工业信息等支出</t>
  </si>
  <si>
    <t>九、其他支出</t>
  </si>
  <si>
    <t>表二十八</t>
  </si>
  <si>
    <t>2025年市对县（市、区）政府性基金转移支付
预算表（分地区）</t>
  </si>
  <si>
    <t>单位</t>
  </si>
  <si>
    <t>政府性基金专项转移支付</t>
  </si>
  <si>
    <t>表二十九</t>
  </si>
  <si>
    <t>2024年和2025年政府专项债务限额余额情况表</t>
  </si>
  <si>
    <t>一、2023年末政府专项债务余额实际数</t>
  </si>
  <si>
    <t>二、2024年末政府专项债务余额限额</t>
  </si>
  <si>
    <t>三、2024年政府专项债券接受转贷额</t>
  </si>
  <si>
    <t>四、2024年政府专项债券还本额</t>
  </si>
  <si>
    <t>五、2024年末政府专项债务余额预计执行数</t>
  </si>
  <si>
    <t>六、2025年提前下达政府专项债务新增限额</t>
  </si>
  <si>
    <t>备注：2024年市本级专项债券付息3.76亿元，2025年市本级预算安排政府专项债券付息支出4.69亿元。</t>
  </si>
  <si>
    <t>表三十</t>
  </si>
  <si>
    <t>2024年和2025年政府专项债务
分地区限额余额情况表</t>
  </si>
  <si>
    <t>提前下达2025年
新增限额</t>
  </si>
  <si>
    <t xml:space="preserve">  其中：市本级</t>
  </si>
  <si>
    <t xml:space="preserve">        汝州市</t>
  </si>
  <si>
    <t xml:space="preserve">        舞钢市</t>
  </si>
  <si>
    <t xml:space="preserve">        宝丰县</t>
  </si>
  <si>
    <t xml:space="preserve">        郏  县</t>
  </si>
  <si>
    <t xml:space="preserve">        鲁山县</t>
  </si>
  <si>
    <t xml:space="preserve">        叶  县</t>
  </si>
  <si>
    <t xml:space="preserve">        新华区</t>
  </si>
  <si>
    <t xml:space="preserve">        卫东区</t>
  </si>
  <si>
    <t xml:space="preserve">        湛河区</t>
  </si>
  <si>
    <t xml:space="preserve">        石龙区</t>
  </si>
  <si>
    <t xml:space="preserve">        示范区</t>
  </si>
  <si>
    <t xml:space="preserve">        高新区</t>
  </si>
  <si>
    <t>表三十一</t>
  </si>
  <si>
    <t>2025年全市国有资本经营收支预算总表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</si>
  <si>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</si>
  <si>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</si>
  <si>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</si>
  <si>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</si>
  <si>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</si>
  <si>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</si>
  <si>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</si>
  <si>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</si>
  <si>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</si>
  <si>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</si>
  <si>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上级专项转移支付收入</t>
  </si>
  <si>
    <t>表三十二</t>
  </si>
  <si>
    <t>2025年全市国有资本经营收入预算总表</t>
  </si>
  <si>
    <t>表三十三</t>
  </si>
  <si>
    <t>2025年全市国有资本经营支出预算总表</t>
  </si>
  <si>
    <t>表三十四</t>
  </si>
  <si>
    <t>2025年市本级国有资本经营收支预算总表</t>
  </si>
  <si>
    <t>石油石化企业利润收入</t>
  </si>
  <si>
    <t>“三供一业”移交补助支出</t>
  </si>
  <si>
    <t>钢铁企业利润收入</t>
  </si>
  <si>
    <t>国有企业办职教幼教补助支出</t>
  </si>
  <si>
    <t>运输企业利润收入</t>
  </si>
  <si>
    <t>国有企业办公共服务机构移交补助支出</t>
  </si>
  <si>
    <t>投资服务企业利润收入</t>
  </si>
  <si>
    <t>国有企业退休人员社会化管理补助支出</t>
  </si>
  <si>
    <t>贸易企业利润收入</t>
  </si>
  <si>
    <t>国有企业改革成本支出</t>
  </si>
  <si>
    <t>建筑施工企业利润收入</t>
  </si>
  <si>
    <t>房地产企业利润收入</t>
  </si>
  <si>
    <t>国有经济结构调整支出</t>
  </si>
  <si>
    <t>对外合作企业利润收入</t>
  </si>
  <si>
    <t>公益性设施投资支出</t>
  </si>
  <si>
    <t>医药企业利润收入</t>
  </si>
  <si>
    <t>前瞻性战略性产业发展支出</t>
  </si>
  <si>
    <t>农林牧渔企业利润收入</t>
  </si>
  <si>
    <t>生态环境保护支出</t>
  </si>
  <si>
    <t>地质勘查企业利润收入</t>
  </si>
  <si>
    <t>支持科技进步支出</t>
  </si>
  <si>
    <t>教育文化广播企业利润收入</t>
  </si>
  <si>
    <t>保障国家经济安全支出</t>
  </si>
  <si>
    <t>科学研究企业利润收入</t>
  </si>
  <si>
    <t>其他国有企业资本金注入</t>
  </si>
  <si>
    <t>机关社团所属企业利润收入</t>
  </si>
  <si>
    <t>其他国有资本经营预算企业利润收入</t>
  </si>
  <si>
    <t>国有控股公司股利、股息收入</t>
  </si>
  <si>
    <t>国有参股公司股利、股息收入</t>
  </si>
  <si>
    <t>其他国有资本经营预算企业股利、股息收入</t>
  </si>
  <si>
    <t>其他国有资本经营预算企业产权转让收入</t>
  </si>
  <si>
    <t>表三十五</t>
  </si>
  <si>
    <t>2025年市本级国有资本经营预算收入表</t>
  </si>
  <si>
    <t>本 年 收 入 合 计</t>
  </si>
  <si>
    <t>上年结转收入</t>
  </si>
  <si>
    <t>收  入  总  计</t>
  </si>
  <si>
    <t>表三十六</t>
  </si>
  <si>
    <t>2025年市本级国有资本经营预算支出表</t>
  </si>
  <si>
    <t>本 年 支 出 合 计</t>
  </si>
  <si>
    <t>支  出  总  计</t>
  </si>
  <si>
    <t>表三十七</t>
  </si>
  <si>
    <t>2024年全市社会保险基金收支预算执行情况总表</t>
  </si>
  <si>
    <t>收入执行数</t>
  </si>
  <si>
    <t>支出执行数</t>
  </si>
  <si>
    <t>城乡居民基本养老保险基金收入</t>
  </si>
  <si>
    <t>城乡居民基本养老保险基金支出</t>
  </si>
  <si>
    <t>机关事业单位基本养老保险基金收入</t>
  </si>
  <si>
    <t>机关事业单位基本养老保险基金支出</t>
  </si>
  <si>
    <t>城镇职工基本医疗保险(含生育保险)基金收入</t>
  </si>
  <si>
    <t>城镇职工基本医疗保险(含生育保险)基金支出</t>
  </si>
  <si>
    <t>城乡居民基本医疗保险基金收入</t>
  </si>
  <si>
    <t>城乡居民基本医疗保险基金支出</t>
  </si>
  <si>
    <t>工伤保险基金收入</t>
  </si>
  <si>
    <t>工伤保险基金支出</t>
  </si>
  <si>
    <t>上 年 结 转 收 入</t>
  </si>
  <si>
    <t>年 终 结 余</t>
  </si>
  <si>
    <t>表三十八</t>
  </si>
  <si>
    <t>2024年全市社会保险基金收入预算执行情况总表</t>
  </si>
  <si>
    <t>表三十九</t>
  </si>
  <si>
    <t>2024年全市社会保险基金支出预算执行情况总表</t>
  </si>
  <si>
    <t>表四十</t>
  </si>
  <si>
    <t>2024年全市社会保险基金结余执行情况表</t>
  </si>
  <si>
    <t>2024年预算数</t>
  </si>
  <si>
    <t>2024年执行数</t>
  </si>
  <si>
    <t>为预算数%</t>
  </si>
  <si>
    <t>城乡居民基本养老保险基金本年收支结余</t>
  </si>
  <si>
    <t>城乡居民基本养老保险基金年末滚存结余</t>
  </si>
  <si>
    <t>机关事业单位基本养老保险基金本年收支结余</t>
  </si>
  <si>
    <t>机关事业单位基本养老保险基金年末滚存结余</t>
  </si>
  <si>
    <t>城镇职工基本医疗保险（含生育保险）基金本年收支结余</t>
  </si>
  <si>
    <t>城镇职工基本医疗保险（含生育保险）基金年末滚存结余</t>
  </si>
  <si>
    <t>城乡居民基本医疗保险基金本年收支结余</t>
  </si>
  <si>
    <t>城乡居民基本医疗保险基金年末滚存结余</t>
  </si>
  <si>
    <t>工伤保险基金本年收支结余</t>
  </si>
  <si>
    <t>工伤保险基金年末滚存结余</t>
  </si>
  <si>
    <t>全市社会保险基金本年收支结余</t>
  </si>
  <si>
    <t>全市社会保险基金年末滚存结余</t>
  </si>
  <si>
    <t>表四十一</t>
  </si>
  <si>
    <t>2024年市本级社会保险基金收支预算执行情况总表</t>
  </si>
  <si>
    <t>城镇职工基本医疗保险（含生育保险）基金收入</t>
  </si>
  <si>
    <t>城镇职工基本医疗保险（含生育保险）基金支出</t>
  </si>
  <si>
    <t>城乡居民基本医疗保险基金</t>
  </si>
  <si>
    <t>年终结余</t>
  </si>
  <si>
    <t>表四十二</t>
  </si>
  <si>
    <t>2024年市本级社会保险基金收入预算执行情况总表</t>
  </si>
  <si>
    <t>表四十三</t>
  </si>
  <si>
    <t>2024年市本级社会保险基金支出预算执行情况总表</t>
  </si>
  <si>
    <t>表四十四</t>
  </si>
  <si>
    <t>2024年市本级社会保险基金收入预算执行情况表</t>
  </si>
  <si>
    <t>年初预算数</t>
  </si>
  <si>
    <t>为上年决算数%</t>
  </si>
  <si>
    <t>企业职工基本养老保险基金</t>
  </si>
  <si>
    <t>表四十五</t>
  </si>
  <si>
    <t>2024年市本级社会保险基金支出预算执行情况表</t>
  </si>
  <si>
    <t>表四十六</t>
  </si>
  <si>
    <t>2025年全市社会保险基金收支预算总表</t>
  </si>
  <si>
    <t>表四十七</t>
  </si>
  <si>
    <t>2025年全市社会保险基金收入预算总表</t>
  </si>
  <si>
    <t>表四十八</t>
  </si>
  <si>
    <t>2025年全市社会保险基金支出预算总表</t>
  </si>
  <si>
    <t>表四十九</t>
  </si>
  <si>
    <t>2025年全市社会保险基金结余预算表</t>
  </si>
  <si>
    <t>为上年执行数%</t>
  </si>
  <si>
    <t>表五十</t>
  </si>
  <si>
    <t>2025年市本级社会保险基金收支预算总表</t>
  </si>
  <si>
    <t>保险费收入</t>
  </si>
  <si>
    <t>基本养老金支出</t>
  </si>
  <si>
    <t>财政补助收入</t>
  </si>
  <si>
    <t>转移支出</t>
  </si>
  <si>
    <t>利息收入</t>
  </si>
  <si>
    <t>转移收入</t>
  </si>
  <si>
    <t>统筹基金支出</t>
  </si>
  <si>
    <t>财政补贴收入</t>
  </si>
  <si>
    <t>个人账户基金支出</t>
  </si>
  <si>
    <t>基本医疗保险费收入</t>
  </si>
  <si>
    <t>基本医疗保险待遇支出</t>
  </si>
  <si>
    <t>大病保险支出</t>
  </si>
  <si>
    <t xml:space="preserve">  保险费收入</t>
  </si>
  <si>
    <t xml:space="preserve">   工伤保险待遇支出</t>
  </si>
  <si>
    <t xml:space="preserve">  财政补贴收入</t>
  </si>
  <si>
    <t>　 劳动能力鉴定支出</t>
  </si>
  <si>
    <t xml:space="preserve"> 利息收入</t>
  </si>
  <si>
    <t xml:space="preserve">   工伤预防费用支出</t>
  </si>
  <si>
    <t xml:space="preserve">  其他收入</t>
  </si>
  <si>
    <t xml:space="preserve">   工伤保险基金其他支出</t>
  </si>
  <si>
    <t xml:space="preserve"> 下级上解收入</t>
  </si>
  <si>
    <t xml:space="preserve">   上解上级支出</t>
  </si>
  <si>
    <t>表五十一</t>
  </si>
  <si>
    <t>2025年市本级社会保险基金收入表</t>
  </si>
  <si>
    <t>预算数为上年执行数%</t>
  </si>
  <si>
    <t>表五十二</t>
  </si>
  <si>
    <t>2025年市本级社会保险基金支出表</t>
  </si>
  <si>
    <t>预算数为上年预算数%</t>
  </si>
  <si>
    <t>年  终  结  余</t>
  </si>
  <si>
    <t>表五十三</t>
  </si>
  <si>
    <t>2025年市本级社会保险基金本级收入表</t>
  </si>
  <si>
    <t>2025年收入预算数</t>
  </si>
  <si>
    <t>预算数为上年执行%</t>
  </si>
  <si>
    <t>表五十四</t>
  </si>
  <si>
    <t>2025年市本级社会保险基金本级支出表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</si>
</sst>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."/>
    <numFmt numFmtId="177" formatCode="#,##0;\-#,##0;&quot;-&quot;"/>
    <numFmt numFmtId="178" formatCode="#,##0;\(#,##0\)"/>
    <numFmt numFmtId="179" formatCode="\$#.00"/>
    <numFmt numFmtId="180" formatCode="_-&quot;$&quot;* #,##0_-;\-&quot;$&quot;* #,##0_-;_-&quot;$&quot;* &quot;-&quot;_-;_-@_-"/>
    <numFmt numFmtId="181" formatCode="\$#,##0.00;\(\$#,##0.00\)"/>
    <numFmt numFmtId="182" formatCode="\$#,##0;\(\$#,##0\)"/>
    <numFmt numFmtId="183" formatCode="%#.00"/>
    <numFmt numFmtId="184" formatCode="yyyy&quot;年&quot;m&quot;月&quot;d&quot;日&quot;;@"/>
    <numFmt numFmtId="185" formatCode="_-* #,##0_$_-;\-* #,##0_$_-;_-* &quot;-&quot;_$_-;_-@_-"/>
    <numFmt numFmtId="186" formatCode="_-* #,##0.00_$_-;\-* #,##0.00_$_-;_-* &quot;-&quot;??_$_-;_-@_-"/>
    <numFmt numFmtId="187" formatCode="_-* #,##0&quot;$&quot;_-;\-* #,##0&quot;$&quot;_-;_-* &quot;-&quot;&quot;$&quot;_-;_-@_-"/>
    <numFmt numFmtId="188" formatCode="_-* #,##0.00&quot;$&quot;_-;\-* #,##0.00&quot;$&quot;_-;_-* &quot;-&quot;??&quot;$&quot;_-;_-@_-"/>
    <numFmt numFmtId="189" formatCode="\¥#,##0;\¥\-#,##0"/>
    <numFmt numFmtId="190" formatCode="0;_琀"/>
    <numFmt numFmtId="191" formatCode="0.0"/>
    <numFmt numFmtId="192" formatCode="#,##0_ "/>
    <numFmt numFmtId="193" formatCode="0_ "/>
    <numFmt numFmtId="194" formatCode="0.0_ "/>
    <numFmt numFmtId="195" formatCode="#,##0.00_ ;\-#,##0.00;;"/>
    <numFmt numFmtId="196" formatCode="#,##0.00_ "/>
    <numFmt numFmtId="197" formatCode="0_);[Red]\(0\)"/>
    <numFmt numFmtId="198" formatCode="0.0_);[Red]\(0.0\)"/>
    <numFmt numFmtId="199" formatCode="_ * #,##0_ ;_ * \-#,##0_ ;_ * &quot;-&quot;??_ ;_ @_ "/>
    <numFmt numFmtId="200" formatCode="#,##0_);[Red]\(#,##0\)"/>
    <numFmt numFmtId="201" formatCode="#,##0.00_ ;\-#,##0.00"/>
    <numFmt numFmtId="202" formatCode="#,##0.0000_ "/>
    <numFmt numFmtId="203" formatCode="0.00;[Red]0.00"/>
    <numFmt numFmtId="204" formatCode="0.00_ "/>
    <numFmt numFmtId="205" formatCode="#,##0.0_);[Red]\(#,##0.0\)"/>
    <numFmt numFmtId="206" formatCode="0.0000_);[Red]\(0.0000\)"/>
    <numFmt numFmtId="207" formatCode="0.0%"/>
  </numFmts>
  <fonts count="104">
    <font>
      <sz val="12"/>
      <name val="宋体"/>
      <charset val="134"/>
    </font>
    <font>
      <sz val="11"/>
      <name val="黑体"/>
      <charset val="134"/>
    </font>
    <font>
      <sz val="20"/>
      <name val="方正大标宋简体"/>
      <charset val="134"/>
    </font>
    <font>
      <sz val="10.5"/>
      <name val="宋体"/>
      <charset val="134"/>
    </font>
    <font>
      <sz val="10.5"/>
      <color indexed="8"/>
      <name val="宋体"/>
      <charset val="134"/>
    </font>
    <font>
      <sz val="10.5"/>
      <color indexed="10"/>
      <name val="宋体"/>
      <charset val="134"/>
    </font>
    <font>
      <sz val="19.5"/>
      <name val="方正大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indexed="8"/>
      <name val="黑体"/>
      <charset val="134"/>
    </font>
    <font>
      <sz val="20"/>
      <color indexed="8"/>
      <name val="方正大标宋简体"/>
      <charset val="134"/>
    </font>
    <font>
      <sz val="10.5"/>
      <name val="方正仿宋_GBK"/>
      <charset val="134"/>
    </font>
    <font>
      <sz val="10"/>
      <name val="方正仿宋_GBK"/>
      <charset val="134"/>
    </font>
    <font>
      <sz val="22"/>
      <name val="黑体"/>
      <charset val="134"/>
    </font>
    <font>
      <sz val="14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"/>
      <color indexed="16"/>
      <name val="Courier"/>
      <charset val="134"/>
    </font>
    <font>
      <sz val="1"/>
      <color indexed="8"/>
      <name val="Courier"/>
      <charset val="134"/>
    </font>
    <font>
      <sz val="10"/>
      <name val="Arial"/>
      <charset val="134"/>
    </font>
    <font>
      <sz val="12"/>
      <name val="Times New Roman"/>
      <charset val="134"/>
    </font>
    <font>
      <sz val="10"/>
      <name val="Helv"/>
      <charset val="134"/>
    </font>
    <font>
      <sz val="1"/>
      <color indexed="0"/>
      <name val="Courier"/>
      <charset val="134"/>
    </font>
    <font>
      <sz val="1"/>
      <color indexed="18"/>
      <name val="Courier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0"/>
      <name val="Times New Roman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sz val="10"/>
      <name val="Tahoma"/>
      <charset val="134"/>
    </font>
    <font>
      <b/>
      <sz val="10"/>
      <name val="Tahoma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name val="Arial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11"/>
      <color indexed="8"/>
      <name val="Calibri"/>
      <charset val="134"/>
    </font>
    <font>
      <sz val="8"/>
      <name val="Times New Roman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name val="宋体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11"/>
      <color indexed="20"/>
      <name val="微软雅黑"/>
      <charset val="134"/>
    </font>
    <font>
      <sz val="9"/>
      <color indexed="20"/>
      <name val="微软雅黑"/>
      <charset val="134"/>
    </font>
    <font>
      <sz val="12"/>
      <color indexed="20"/>
      <name val="楷体_GB2312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1"/>
      <color indexed="8"/>
      <name val="Tahoma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11"/>
      <color indexed="17"/>
      <name val="微软雅黑"/>
      <charset val="134"/>
    </font>
    <font>
      <sz val="9"/>
      <color indexed="17"/>
      <name val="微软雅黑"/>
      <charset val="134"/>
    </font>
    <font>
      <sz val="12"/>
      <color indexed="17"/>
      <name val="楷体_GB2312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2"/>
      <color indexed="8"/>
      <name val="宋体"/>
      <charset val="134"/>
    </font>
    <font>
      <sz val="12"/>
      <name val="Courier"/>
      <charset val="134"/>
    </font>
    <font>
      <sz val="11"/>
      <name val="ＭＳ Ｐゴシック"/>
      <charset val="134"/>
    </font>
    <font>
      <sz val="12"/>
      <name val="바탕체"/>
      <charset val="134"/>
    </font>
  </fonts>
  <fills count="7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773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6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38" fillId="0" borderId="0"/>
    <xf numFmtId="176" fontId="37" fillId="0" borderId="0">
      <protection locked="0"/>
    </xf>
    <xf numFmtId="0" fontId="39" fillId="0" borderId="0"/>
    <xf numFmtId="0" fontId="39" fillId="0" borderId="0"/>
    <xf numFmtId="0" fontId="40" fillId="0" borderId="0"/>
    <xf numFmtId="0" fontId="40" fillId="0" borderId="0"/>
    <xf numFmtId="0" fontId="39" fillId="0" borderId="0"/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0" fontId="38" fillId="0" borderId="0"/>
    <xf numFmtId="0" fontId="39" fillId="0" borderId="0"/>
    <xf numFmtId="176" fontId="36" fillId="0" borderId="0">
      <protection locked="0"/>
    </xf>
    <xf numFmtId="176" fontId="36" fillId="0" borderId="0">
      <protection locked="0"/>
    </xf>
    <xf numFmtId="0" fontId="38" fillId="0" borderId="0"/>
    <xf numFmtId="0" fontId="39" fillId="0" borderId="0"/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0" fontId="39" fillId="0" borderId="0"/>
    <xf numFmtId="176" fontId="36" fillId="0" borderId="0">
      <protection locked="0"/>
    </xf>
    <xf numFmtId="0" fontId="39" fillId="0" borderId="0"/>
    <xf numFmtId="176" fontId="37" fillId="0" borderId="0">
      <protection locked="0"/>
    </xf>
    <xf numFmtId="176" fontId="41" fillId="0" borderId="0">
      <protection locked="0"/>
    </xf>
    <xf numFmtId="176" fontId="42" fillId="0" borderId="0">
      <protection locked="0"/>
    </xf>
    <xf numFmtId="176" fontId="41" fillId="0" borderId="0">
      <protection locked="0"/>
    </xf>
    <xf numFmtId="176" fontId="42" fillId="0" borderId="0">
      <protection locked="0"/>
    </xf>
    <xf numFmtId="176" fontId="41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176" fontId="41" fillId="0" borderId="0">
      <protection locked="0"/>
    </xf>
    <xf numFmtId="176" fontId="42" fillId="0" borderId="0">
      <protection locked="0"/>
    </xf>
    <xf numFmtId="0" fontId="39" fillId="0" borderId="0"/>
    <xf numFmtId="0" fontId="39" fillId="0" borderId="0"/>
    <xf numFmtId="0" fontId="43" fillId="2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176" fontId="37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176" fontId="41" fillId="0" borderId="0">
      <protection locked="0"/>
    </xf>
    <xf numFmtId="176" fontId="37" fillId="0" borderId="0">
      <protection locked="0"/>
    </xf>
    <xf numFmtId="176" fontId="41" fillId="0" borderId="0">
      <protection locked="0"/>
    </xf>
    <xf numFmtId="0" fontId="43" fillId="4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6" fillId="51" borderId="0" applyNumberFormat="0" applyBorder="0" applyAlignment="0" applyProtection="0"/>
    <xf numFmtId="0" fontId="47" fillId="52" borderId="0" applyNumberFormat="0" applyBorder="0" applyAlignment="0" applyProtection="0"/>
    <xf numFmtId="0" fontId="47" fillId="52" borderId="0" applyNumberFormat="0" applyBorder="0" applyAlignment="0" applyProtection="0"/>
    <xf numFmtId="0" fontId="46" fillId="53" borderId="0" applyNumberFormat="0" applyBorder="0" applyAlignment="0" applyProtection="0"/>
    <xf numFmtId="0" fontId="46" fillId="51" borderId="0" applyNumberFormat="0" applyBorder="0" applyAlignment="0" applyProtection="0"/>
    <xf numFmtId="0" fontId="46" fillId="54" borderId="0" applyNumberFormat="0" applyBorder="0" applyAlignment="0" applyProtection="0"/>
    <xf numFmtId="0" fontId="47" fillId="55" borderId="0" applyNumberFormat="0" applyBorder="0" applyAlignment="0" applyProtection="0"/>
    <xf numFmtId="0" fontId="47" fillId="56" borderId="0" applyNumberFormat="0" applyBorder="0" applyAlignment="0" applyProtection="0"/>
    <xf numFmtId="0" fontId="46" fillId="57" borderId="0" applyNumberFormat="0" applyBorder="0" applyAlignment="0" applyProtection="0"/>
    <xf numFmtId="0" fontId="46" fillId="54" borderId="0" applyNumberFormat="0" applyBorder="0" applyAlignment="0" applyProtection="0"/>
    <xf numFmtId="0" fontId="46" fillId="57" borderId="0" applyNumberFormat="0" applyBorder="0" applyAlignment="0" applyProtection="0"/>
    <xf numFmtId="0" fontId="47" fillId="55" borderId="0" applyNumberFormat="0" applyBorder="0" applyAlignment="0" applyProtection="0"/>
    <xf numFmtId="0" fontId="47" fillId="58" borderId="0" applyNumberFormat="0" applyBorder="0" applyAlignment="0" applyProtection="0"/>
    <xf numFmtId="0" fontId="46" fillId="56" borderId="0" applyNumberFormat="0" applyBorder="0" applyAlignment="0" applyProtection="0"/>
    <xf numFmtId="0" fontId="46" fillId="57" borderId="0" applyNumberFormat="0" applyBorder="0" applyAlignment="0" applyProtection="0"/>
    <xf numFmtId="0" fontId="46" fillId="51" borderId="0" applyNumberFormat="0" applyBorder="0" applyAlignment="0" applyProtection="0"/>
    <xf numFmtId="0" fontId="47" fillId="52" borderId="0" applyNumberFormat="0" applyBorder="0" applyAlignment="0" applyProtection="0"/>
    <xf numFmtId="0" fontId="47" fillId="56" borderId="0" applyNumberFormat="0" applyBorder="0" applyAlignment="0" applyProtection="0"/>
    <xf numFmtId="0" fontId="46" fillId="56" borderId="0" applyNumberFormat="0" applyBorder="0" applyAlignment="0" applyProtection="0"/>
    <xf numFmtId="0" fontId="45" fillId="49" borderId="0" applyNumberFormat="0" applyBorder="0" applyAlignment="0" applyProtection="0">
      <alignment vertical="center"/>
    </xf>
    <xf numFmtId="0" fontId="46" fillId="59" borderId="0" applyNumberFormat="0" applyBorder="0" applyAlignment="0" applyProtection="0"/>
    <xf numFmtId="0" fontId="47" fillId="60" borderId="0" applyNumberFormat="0" applyBorder="0" applyAlignment="0" applyProtection="0"/>
    <xf numFmtId="0" fontId="47" fillId="52" borderId="0" applyNumberFormat="0" applyBorder="0" applyAlignment="0" applyProtection="0"/>
    <xf numFmtId="0" fontId="46" fillId="53" borderId="0" applyNumberFormat="0" applyBorder="0" applyAlignment="0" applyProtection="0"/>
    <xf numFmtId="0" fontId="45" fillId="47" borderId="0" applyNumberFormat="0" applyBorder="0" applyAlignment="0" applyProtection="0">
      <alignment vertical="center"/>
    </xf>
    <xf numFmtId="0" fontId="46" fillId="61" borderId="0" applyNumberFormat="0" applyBorder="0" applyAlignment="0" applyProtection="0"/>
    <xf numFmtId="0" fontId="47" fillId="55" borderId="0" applyNumberFormat="0" applyBorder="0" applyAlignment="0" applyProtection="0"/>
    <xf numFmtId="0" fontId="47" fillId="62" borderId="0" applyNumberFormat="0" applyBorder="0" applyAlignment="0" applyProtection="0"/>
    <xf numFmtId="0" fontId="46" fillId="62" borderId="0" applyNumberFormat="0" applyBorder="0" applyAlignment="0" applyProtection="0"/>
    <xf numFmtId="0" fontId="46" fillId="61" borderId="0" applyNumberFormat="0" applyBorder="0" applyAlignment="0" applyProtection="0"/>
    <xf numFmtId="176" fontId="42" fillId="0" borderId="0">
      <protection locked="0"/>
    </xf>
    <xf numFmtId="176" fontId="42" fillId="0" borderId="0">
      <protection locked="0"/>
    </xf>
    <xf numFmtId="0" fontId="48" fillId="38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7" fontId="49" fillId="0" borderId="0" applyFill="0" applyBorder="0" applyAlignment="0"/>
    <xf numFmtId="0" fontId="50" fillId="2" borderId="23" applyNumberFormat="0" applyAlignment="0" applyProtection="0">
      <alignment vertical="center"/>
    </xf>
    <xf numFmtId="0" fontId="51" fillId="63" borderId="24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top"/>
    </xf>
    <xf numFmtId="4" fontId="37" fillId="0" borderId="0">
      <protection locked="0"/>
    </xf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178" fontId="52" fillId="0" borderId="0"/>
    <xf numFmtId="4" fontId="37" fillId="0" borderId="0">
      <protection locked="0"/>
    </xf>
    <xf numFmtId="179" fontId="37" fillId="0" borderId="0">
      <protection locked="0"/>
    </xf>
    <xf numFmtId="180" fontId="38" fillId="0" borderId="0" applyFont="0" applyFill="0" applyBorder="0" applyAlignment="0" applyProtection="0"/>
    <xf numFmtId="179" fontId="37" fillId="0" borderId="0">
      <protection locked="0"/>
    </xf>
    <xf numFmtId="181" fontId="52" fillId="0" borderId="0"/>
    <xf numFmtId="0" fontId="53" fillId="0" borderId="0" applyProtection="0"/>
    <xf numFmtId="182" fontId="52" fillId="0" borderId="0"/>
    <xf numFmtId="0" fontId="54" fillId="0" borderId="0" applyNumberFormat="0" applyFill="0" applyBorder="0" applyAlignment="0" applyProtection="0">
      <alignment vertical="center"/>
    </xf>
    <xf numFmtId="0" fontId="55" fillId="0" borderId="25">
      <alignment horizontal="left"/>
    </xf>
    <xf numFmtId="0" fontId="56" fillId="0" borderId="0">
      <alignment horizontal="left" indent="1"/>
    </xf>
    <xf numFmtId="2" fontId="53" fillId="0" borderId="0" applyProtection="0"/>
    <xf numFmtId="0" fontId="57" fillId="39" borderId="0" applyNumberFormat="0" applyBorder="0" applyAlignment="0" applyProtection="0">
      <alignment vertical="center"/>
    </xf>
    <xf numFmtId="38" fontId="58" fillId="41" borderId="0" applyBorder="0" applyAlignment="0" applyProtection="0"/>
    <xf numFmtId="0" fontId="59" fillId="0" borderId="26" applyNumberFormat="0" applyAlignment="0" applyProtection="0">
      <alignment horizontal="left" vertical="center"/>
    </xf>
    <xf numFmtId="0" fontId="59" fillId="0" borderId="27">
      <alignment horizontal="left" vertical="center"/>
    </xf>
    <xf numFmtId="0" fontId="60" fillId="0" borderId="28" applyNumberFormat="0" applyFill="0" applyAlignment="0" applyProtection="0">
      <alignment vertical="center"/>
    </xf>
    <xf numFmtId="0" fontId="61" fillId="0" borderId="29" applyNumberFormat="0" applyFill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Protection="0"/>
    <xf numFmtId="0" fontId="59" fillId="0" borderId="0" applyProtection="0"/>
    <xf numFmtId="0" fontId="64" fillId="34" borderId="23" applyNumberFormat="0" applyAlignment="0" applyProtection="0">
      <alignment vertical="center"/>
    </xf>
    <xf numFmtId="10" fontId="58" fillId="2" borderId="1" applyBorder="0" applyAlignment="0" applyProtection="0"/>
    <xf numFmtId="0" fontId="64" fillId="34" borderId="23" applyNumberFormat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37" fontId="67" fillId="0" borderId="0"/>
    <xf numFmtId="0" fontId="68" fillId="0" borderId="0"/>
    <xf numFmtId="176" fontId="42" fillId="0" borderId="0">
      <protection locked="0"/>
    </xf>
    <xf numFmtId="0" fontId="69" fillId="0" borderId="0"/>
    <xf numFmtId="0" fontId="70" fillId="0" borderId="0">
      <alignment vertical="center"/>
    </xf>
    <xf numFmtId="0" fontId="70" fillId="0" borderId="0">
      <alignment vertical="center"/>
    </xf>
    <xf numFmtId="0" fontId="0" fillId="0" borderId="0"/>
    <xf numFmtId="0" fontId="71" fillId="0" borderId="0"/>
    <xf numFmtId="0" fontId="0" fillId="35" borderId="32" applyNumberFormat="0" applyFont="0" applyAlignment="0" applyProtection="0">
      <alignment vertical="center"/>
    </xf>
    <xf numFmtId="0" fontId="72" fillId="2" borderId="33" applyNumberFormat="0" applyAlignment="0" applyProtection="0">
      <alignment vertical="center"/>
    </xf>
    <xf numFmtId="183" fontId="37" fillId="0" borderId="0">
      <protection locked="0"/>
    </xf>
    <xf numFmtId="10" fontId="38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1" fontId="38" fillId="0" borderId="0"/>
    <xf numFmtId="0" fontId="0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center"/>
    </xf>
    <xf numFmtId="0" fontId="53" fillId="0" borderId="34" applyProtection="0"/>
    <xf numFmtId="0" fontId="74" fillId="0" borderId="0" applyNumberFormat="0" applyFill="0" applyBorder="0" applyAlignment="0" applyProtection="0">
      <alignment vertical="center"/>
    </xf>
    <xf numFmtId="176" fontId="41" fillId="0" borderId="0">
      <protection locked="0"/>
    </xf>
    <xf numFmtId="176" fontId="41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37" fillId="0" borderId="0">
      <protection locked="0"/>
    </xf>
    <xf numFmtId="9" fontId="75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6" fillId="0" borderId="35" applyNumberFormat="0" applyFill="0" applyAlignment="0" applyProtection="0">
      <alignment vertical="center"/>
    </xf>
    <xf numFmtId="0" fontId="76" fillId="0" borderId="35" applyNumberFormat="0" applyFill="0" applyAlignment="0" applyProtection="0">
      <alignment vertical="center"/>
    </xf>
    <xf numFmtId="0" fontId="76" fillId="0" borderId="35" applyNumberFormat="0" applyFill="0" applyAlignment="0" applyProtection="0">
      <alignment vertical="center"/>
    </xf>
    <xf numFmtId="0" fontId="76" fillId="0" borderId="35" applyNumberFormat="0" applyFill="0" applyAlignment="0" applyProtection="0">
      <alignment vertical="center"/>
    </xf>
    <xf numFmtId="0" fontId="76" fillId="0" borderId="35" applyNumberFormat="0" applyFill="0" applyAlignment="0" applyProtection="0">
      <alignment vertical="center"/>
    </xf>
    <xf numFmtId="0" fontId="76" fillId="0" borderId="35" applyNumberFormat="0" applyFill="0" applyAlignment="0" applyProtection="0">
      <alignment vertical="center"/>
    </xf>
    <xf numFmtId="0" fontId="76" fillId="0" borderId="35" applyNumberFormat="0" applyFill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61" fillId="0" borderId="29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80" fillId="0" borderId="1">
      <alignment horizontal="distributed" vertical="center" wrapText="1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82" fillId="40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83" fillId="55" borderId="0" applyNumberFormat="0" applyBorder="0" applyAlignment="0" applyProtection="0"/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82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1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48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2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82" fillId="40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6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176" fontId="41" fillId="0" borderId="0">
      <protection locked="0"/>
    </xf>
    <xf numFmtId="0" fontId="0" fillId="0" borderId="0">
      <alignment vertical="center"/>
    </xf>
    <xf numFmtId="0" fontId="8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3" fillId="0" borderId="0">
      <alignment vertical="center"/>
    </xf>
    <xf numFmtId="0" fontId="0" fillId="0" borderId="0"/>
    <xf numFmtId="0" fontId="0" fillId="0" borderId="0">
      <alignment vertical="center"/>
    </xf>
    <xf numFmtId="0" fontId="8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43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0" fillId="0" borderId="0"/>
    <xf numFmtId="0" fontId="0" fillId="0" borderId="0"/>
    <xf numFmtId="0" fontId="43" fillId="0" borderId="0"/>
    <xf numFmtId="176" fontId="42" fillId="0" borderId="0">
      <protection locked="0"/>
    </xf>
    <xf numFmtId="176" fontId="42" fillId="0" borderId="0">
      <protection locked="0"/>
    </xf>
    <xf numFmtId="0" fontId="88" fillId="0" borderId="0"/>
    <xf numFmtId="0" fontId="8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89" fillId="0" borderId="0"/>
    <xf numFmtId="0" fontId="89" fillId="0" borderId="0"/>
    <xf numFmtId="0" fontId="43" fillId="0" borderId="0">
      <alignment vertical="center"/>
    </xf>
    <xf numFmtId="0" fontId="0" fillId="0" borderId="0"/>
    <xf numFmtId="0" fontId="0" fillId="0" borderId="0">
      <alignment vertical="center"/>
    </xf>
    <xf numFmtId="0" fontId="43" fillId="0" borderId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91" fillId="0" borderId="0" applyFont="0" applyFill="0" applyBorder="0" applyAlignment="0" applyProtection="0"/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36" borderId="0" applyNumberFormat="0" applyBorder="0" applyAlignment="0" applyProtection="0">
      <alignment vertical="center"/>
    </xf>
    <xf numFmtId="0" fontId="93" fillId="36" borderId="0" applyNumberFormat="0" applyBorder="0" applyAlignment="0" applyProtection="0">
      <alignment vertical="center"/>
    </xf>
    <xf numFmtId="0" fontId="92" fillId="36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92" fillId="36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92" fillId="36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93" fillId="36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2" fillId="58" borderId="0" applyNumberFormat="0" applyBorder="0" applyAlignment="0" applyProtection="0"/>
    <xf numFmtId="0" fontId="92" fillId="58" borderId="0" applyNumberFormat="0" applyBorder="0" applyAlignment="0" applyProtection="0"/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2" fillId="39" borderId="0" applyNumberFormat="0" applyBorder="0" applyAlignment="0" applyProtection="0">
      <alignment vertical="center"/>
    </xf>
    <xf numFmtId="0" fontId="92" fillId="39" borderId="0" applyNumberFormat="0" applyBorder="0" applyAlignment="0" applyProtection="0">
      <alignment vertical="center"/>
    </xf>
    <xf numFmtId="0" fontId="92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2" fillId="58" borderId="0" applyNumberFormat="0" applyBorder="0" applyAlignment="0" applyProtection="0"/>
    <xf numFmtId="0" fontId="92" fillId="58" borderId="0" applyNumberFormat="0" applyBorder="0" applyAlignment="0" applyProtection="0"/>
    <xf numFmtId="0" fontId="92" fillId="58" borderId="0" applyNumberFormat="0" applyBorder="0" applyAlignment="0" applyProtection="0"/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58" borderId="0" applyNumberFormat="0" applyBorder="0" applyAlignment="0" applyProtection="0"/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36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57" fillId="36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3" fillId="39" borderId="0" applyNumberFormat="0" applyBorder="0" applyAlignment="0" applyProtection="0">
      <alignment vertical="center"/>
    </xf>
    <xf numFmtId="0" fontId="92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39" borderId="0" applyNumberFormat="0" applyBorder="0" applyAlignment="0" applyProtection="0">
      <alignment vertical="center"/>
    </xf>
    <xf numFmtId="0" fontId="92" fillId="36" borderId="0" applyNumberFormat="0" applyBorder="0" applyAlignment="0" applyProtection="0">
      <alignment vertical="center"/>
    </xf>
    <xf numFmtId="0" fontId="95" fillId="39" borderId="0" applyNumberFormat="0" applyBorder="0" applyAlignment="0" applyProtection="0">
      <alignment vertical="center"/>
    </xf>
    <xf numFmtId="0" fontId="95" fillId="39" borderId="0" applyNumberFormat="0" applyBorder="0" applyAlignment="0" applyProtection="0">
      <alignment vertical="center"/>
    </xf>
    <xf numFmtId="0" fontId="95" fillId="39" borderId="0" applyNumberFormat="0" applyBorder="0" applyAlignment="0" applyProtection="0">
      <alignment vertical="center"/>
    </xf>
    <xf numFmtId="0" fontId="95" fillId="39" borderId="0" applyNumberFormat="0" applyBorder="0" applyAlignment="0" applyProtection="0">
      <alignment vertical="center"/>
    </xf>
    <xf numFmtId="0" fontId="95" fillId="39" borderId="0" applyNumberFormat="0" applyBorder="0" applyAlignment="0" applyProtection="0">
      <alignment vertical="center"/>
    </xf>
    <xf numFmtId="0" fontId="95" fillId="39" borderId="0" applyNumberFormat="0" applyBorder="0" applyAlignment="0" applyProtection="0">
      <alignment vertical="center"/>
    </xf>
    <xf numFmtId="0" fontId="95" fillId="39" borderId="0" applyNumberFormat="0" applyBorder="0" applyAlignment="0" applyProtection="0">
      <alignment vertical="center"/>
    </xf>
    <xf numFmtId="0" fontId="95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6" fillId="39" borderId="0" applyNumberFormat="0" applyBorder="0" applyAlignment="0" applyProtection="0">
      <alignment vertical="center"/>
    </xf>
    <xf numFmtId="0" fontId="93" fillId="36" borderId="0" applyNumberFormat="0" applyBorder="0" applyAlignment="0" applyProtection="0">
      <alignment vertical="center"/>
    </xf>
    <xf numFmtId="0" fontId="96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6" fillId="39" borderId="0" applyNumberFormat="0" applyBorder="0" applyAlignment="0" applyProtection="0">
      <alignment vertical="center"/>
    </xf>
    <xf numFmtId="0" fontId="96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6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6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6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98" fillId="0" borderId="37" applyNumberFormat="0" applyFill="0" applyAlignment="0" applyProtection="0">
      <alignment vertical="center"/>
    </xf>
    <xf numFmtId="0" fontId="98" fillId="0" borderId="37" applyNumberFormat="0" applyFill="0" applyAlignment="0" applyProtection="0">
      <alignment vertical="center"/>
    </xf>
    <xf numFmtId="0" fontId="98" fillId="0" borderId="37" applyNumberFormat="0" applyFill="0" applyAlignment="0" applyProtection="0">
      <alignment vertical="center"/>
    </xf>
    <xf numFmtId="0" fontId="98" fillId="0" borderId="37" applyNumberFormat="0" applyFill="0" applyAlignment="0" applyProtection="0">
      <alignment vertical="center"/>
    </xf>
    <xf numFmtId="0" fontId="98" fillId="0" borderId="37" applyNumberFormat="0" applyFill="0" applyAlignment="0" applyProtection="0">
      <alignment vertical="center"/>
    </xf>
    <xf numFmtId="0" fontId="98" fillId="0" borderId="37" applyNumberFormat="0" applyFill="0" applyAlignment="0" applyProtection="0">
      <alignment vertical="center"/>
    </xf>
    <xf numFmtId="0" fontId="98" fillId="0" borderId="37" applyNumberFormat="0" applyFill="0" applyAlignment="0" applyProtection="0">
      <alignment vertical="center"/>
    </xf>
    <xf numFmtId="0" fontId="98" fillId="0" borderId="37" applyNumberFormat="0" applyFill="0" applyAlignment="0" applyProtection="0">
      <alignment vertical="center"/>
    </xf>
    <xf numFmtId="0" fontId="98" fillId="0" borderId="38" applyNumberFormat="0" applyFill="0" applyAlignment="0" applyProtection="0">
      <alignment vertical="center"/>
    </xf>
    <xf numFmtId="176" fontId="41" fillId="0" borderId="0">
      <protection locked="0"/>
    </xf>
    <xf numFmtId="176" fontId="36" fillId="0" borderId="0">
      <protection locked="0"/>
    </xf>
    <xf numFmtId="184" fontId="75" fillId="0" borderId="0" applyFont="0" applyFill="0" applyBorder="0" applyAlignment="0" applyProtection="0"/>
    <xf numFmtId="176" fontId="41" fillId="0" borderId="0">
      <protection locked="0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2" borderId="23" applyNumberFormat="0" applyAlignment="0" applyProtection="0">
      <alignment vertical="center"/>
    </xf>
    <xf numFmtId="0" fontId="99" fillId="63" borderId="24" applyNumberFormat="0" applyAlignment="0" applyProtection="0">
      <alignment vertical="center"/>
    </xf>
    <xf numFmtId="0" fontId="99" fillId="63" borderId="24" applyNumberFormat="0" applyAlignment="0" applyProtection="0">
      <alignment vertical="center"/>
    </xf>
    <xf numFmtId="0" fontId="99" fillId="63" borderId="24" applyNumberFormat="0" applyAlignment="0" applyProtection="0">
      <alignment vertical="center"/>
    </xf>
    <xf numFmtId="0" fontId="99" fillId="63" borderId="24" applyNumberFormat="0" applyAlignment="0" applyProtection="0">
      <alignment vertical="center"/>
    </xf>
    <xf numFmtId="0" fontId="99" fillId="63" borderId="24" applyNumberFormat="0" applyAlignment="0" applyProtection="0">
      <alignment vertical="center"/>
    </xf>
    <xf numFmtId="0" fontId="99" fillId="63" borderId="24" applyNumberFormat="0" applyAlignment="0" applyProtection="0">
      <alignment vertical="center"/>
    </xf>
    <xf numFmtId="0" fontId="99" fillId="63" borderId="24" applyNumberFormat="0" applyAlignment="0" applyProtection="0">
      <alignment vertical="center"/>
    </xf>
    <xf numFmtId="0" fontId="99" fillId="63" borderId="24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185" fontId="39" fillId="0" borderId="0" applyFont="0" applyFill="0" applyBorder="0" applyAlignment="0" applyProtection="0"/>
    <xf numFmtId="186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8" fontId="39" fillId="0" borderId="0" applyFont="0" applyFill="0" applyBorder="0" applyAlignment="0" applyProtection="0"/>
    <xf numFmtId="176" fontId="42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43" fontId="52" fillId="0" borderId="0" applyFont="0" applyFill="0" applyBorder="0" applyAlignment="0" applyProtection="0"/>
    <xf numFmtId="176" fontId="41" fillId="0" borderId="0">
      <protection locked="0"/>
    </xf>
    <xf numFmtId="176" fontId="37" fillId="0" borderId="0">
      <protection locked="0"/>
    </xf>
    <xf numFmtId="176" fontId="41" fillId="0" borderId="0">
      <protection locked="0"/>
    </xf>
    <xf numFmtId="0" fontId="39" fillId="0" borderId="0" applyFont="0" applyFill="0" applyBorder="0" applyAlignment="0" applyProtection="0"/>
    <xf numFmtId="176" fontId="41" fillId="0" borderId="0">
      <protection locked="0"/>
    </xf>
    <xf numFmtId="43" fontId="0" fillId="0" borderId="0" applyFont="0" applyFill="0" applyBorder="0" applyAlignment="0" applyProtection="0"/>
    <xf numFmtId="43" fontId="4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89" fontId="0" fillId="0" borderId="0" applyFont="0" applyFill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190" fontId="75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91" fillId="0" borderId="0"/>
    <xf numFmtId="0" fontId="100" fillId="65" borderId="0" applyNumberFormat="0" applyBorder="0" applyAlignment="0" applyProtection="0"/>
    <xf numFmtId="0" fontId="100" fillId="66" borderId="0" applyNumberFormat="0" applyBorder="0" applyAlignment="0" applyProtection="0"/>
    <xf numFmtId="0" fontId="100" fillId="67" borderId="0" applyNumberFormat="0" applyBorder="0" applyAlignment="0" applyProtection="0"/>
    <xf numFmtId="0" fontId="45" fillId="68" borderId="0" applyNumberFormat="0" applyBorder="0" applyAlignment="0" applyProtection="0">
      <alignment vertical="center"/>
    </xf>
    <xf numFmtId="0" fontId="45" fillId="68" borderId="0" applyNumberFormat="0" applyBorder="0" applyAlignment="0" applyProtection="0">
      <alignment vertical="center"/>
    </xf>
    <xf numFmtId="0" fontId="45" fillId="68" borderId="0" applyNumberFormat="0" applyBorder="0" applyAlignment="0" applyProtection="0">
      <alignment vertical="center"/>
    </xf>
    <xf numFmtId="0" fontId="45" fillId="68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68" borderId="0" applyNumberFormat="0" applyBorder="0" applyAlignment="0" applyProtection="0">
      <alignment vertical="center"/>
    </xf>
    <xf numFmtId="0" fontId="45" fillId="68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69" borderId="0" applyNumberFormat="0" applyBorder="0" applyAlignment="0" applyProtection="0">
      <alignment vertical="center"/>
    </xf>
    <xf numFmtId="0" fontId="45" fillId="69" borderId="0" applyNumberFormat="0" applyBorder="0" applyAlignment="0" applyProtection="0">
      <alignment vertical="center"/>
    </xf>
    <xf numFmtId="0" fontId="45" fillId="69" borderId="0" applyNumberFormat="0" applyBorder="0" applyAlignment="0" applyProtection="0">
      <alignment vertical="center"/>
    </xf>
    <xf numFmtId="0" fontId="45" fillId="69" borderId="0" applyNumberFormat="0" applyBorder="0" applyAlignment="0" applyProtection="0">
      <alignment vertical="center"/>
    </xf>
    <xf numFmtId="0" fontId="44" fillId="69" borderId="0" applyNumberFormat="0" applyBorder="0" applyAlignment="0" applyProtection="0">
      <alignment vertical="center"/>
    </xf>
    <xf numFmtId="0" fontId="45" fillId="69" borderId="0" applyNumberFormat="0" applyBorder="0" applyAlignment="0" applyProtection="0">
      <alignment vertical="center"/>
    </xf>
    <xf numFmtId="0" fontId="45" fillId="69" borderId="0" applyNumberFormat="0" applyBorder="0" applyAlignment="0" applyProtection="0">
      <alignment vertical="center"/>
    </xf>
    <xf numFmtId="0" fontId="45" fillId="70" borderId="0" applyNumberFormat="0" applyBorder="0" applyAlignment="0" applyProtection="0">
      <alignment vertical="center"/>
    </xf>
    <xf numFmtId="0" fontId="45" fillId="70" borderId="0" applyNumberFormat="0" applyBorder="0" applyAlignment="0" applyProtection="0">
      <alignment vertical="center"/>
    </xf>
    <xf numFmtId="0" fontId="45" fillId="70" borderId="0" applyNumberFormat="0" applyBorder="0" applyAlignment="0" applyProtection="0">
      <alignment vertical="center"/>
    </xf>
    <xf numFmtId="0" fontId="45" fillId="70" borderId="0" applyNumberFormat="0" applyBorder="0" applyAlignment="0" applyProtection="0">
      <alignment vertical="center"/>
    </xf>
    <xf numFmtId="0" fontId="44" fillId="70" borderId="0" applyNumberFormat="0" applyBorder="0" applyAlignment="0" applyProtection="0">
      <alignment vertical="center"/>
    </xf>
    <xf numFmtId="0" fontId="45" fillId="70" borderId="0" applyNumberFormat="0" applyBorder="0" applyAlignment="0" applyProtection="0">
      <alignment vertical="center"/>
    </xf>
    <xf numFmtId="0" fontId="45" fillId="70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4" fillId="71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71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72" borderId="0" applyNumberFormat="0" applyBorder="0" applyAlignment="0" applyProtection="0">
      <alignment vertical="center"/>
    </xf>
    <xf numFmtId="0" fontId="45" fillId="72" borderId="0" applyNumberFormat="0" applyBorder="0" applyAlignment="0" applyProtection="0">
      <alignment vertical="center"/>
    </xf>
    <xf numFmtId="0" fontId="45" fillId="72" borderId="0" applyNumberFormat="0" applyBorder="0" applyAlignment="0" applyProtection="0">
      <alignment vertical="center"/>
    </xf>
    <xf numFmtId="0" fontId="45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5" fillId="72" borderId="0" applyNumberFormat="0" applyBorder="0" applyAlignment="0" applyProtection="0">
      <alignment vertical="center"/>
    </xf>
    <xf numFmtId="0" fontId="45" fillId="72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72" fillId="41" borderId="33" applyNumberFormat="0" applyAlignment="0" applyProtection="0">
      <alignment vertical="center"/>
    </xf>
    <xf numFmtId="0" fontId="72" fillId="41" borderId="33" applyNumberFormat="0" applyAlignment="0" applyProtection="0">
      <alignment vertical="center"/>
    </xf>
    <xf numFmtId="0" fontId="72" fillId="41" borderId="33" applyNumberFormat="0" applyAlignment="0" applyProtection="0">
      <alignment vertical="center"/>
    </xf>
    <xf numFmtId="0" fontId="72" fillId="41" borderId="33" applyNumberFormat="0" applyAlignment="0" applyProtection="0">
      <alignment vertical="center"/>
    </xf>
    <xf numFmtId="0" fontId="72" fillId="41" borderId="33" applyNumberFormat="0" applyAlignment="0" applyProtection="0">
      <alignment vertical="center"/>
    </xf>
    <xf numFmtId="0" fontId="72" fillId="41" borderId="33" applyNumberFormat="0" applyAlignment="0" applyProtection="0">
      <alignment vertical="center"/>
    </xf>
    <xf numFmtId="0" fontId="72" fillId="41" borderId="33" applyNumberFormat="0" applyAlignment="0" applyProtection="0">
      <alignment vertical="center"/>
    </xf>
    <xf numFmtId="0" fontId="72" fillId="41" borderId="33" applyNumberFormat="0" applyAlignment="0" applyProtection="0">
      <alignment vertical="center"/>
    </xf>
    <xf numFmtId="0" fontId="72" fillId="2" borderId="33" applyNumberFormat="0" applyAlignment="0" applyProtection="0">
      <alignment vertical="center"/>
    </xf>
    <xf numFmtId="0" fontId="64" fillId="34" borderId="23" applyNumberFormat="0" applyAlignment="0" applyProtection="0">
      <alignment vertical="center"/>
    </xf>
    <xf numFmtId="0" fontId="64" fillId="34" borderId="23" applyNumberFormat="0" applyAlignment="0" applyProtection="0">
      <alignment vertical="center"/>
    </xf>
    <xf numFmtId="0" fontId="64" fillId="34" borderId="23" applyNumberFormat="0" applyAlignment="0" applyProtection="0">
      <alignment vertical="center"/>
    </xf>
    <xf numFmtId="0" fontId="64" fillId="34" borderId="23" applyNumberFormat="0" applyAlignment="0" applyProtection="0">
      <alignment vertical="center"/>
    </xf>
    <xf numFmtId="0" fontId="64" fillId="34" borderId="23" applyNumberFormat="0" applyAlignment="0" applyProtection="0">
      <alignment vertical="center"/>
    </xf>
    <xf numFmtId="0" fontId="64" fillId="34" borderId="23" applyNumberFormat="0" applyAlignment="0" applyProtection="0">
      <alignment vertical="center"/>
    </xf>
    <xf numFmtId="0" fontId="64" fillId="34" borderId="23" applyNumberFormat="0" applyAlignment="0" applyProtection="0">
      <alignment vertical="center"/>
    </xf>
    <xf numFmtId="0" fontId="64" fillId="34" borderId="23" applyNumberFormat="0" applyAlignment="0" applyProtection="0">
      <alignment vertical="center"/>
    </xf>
    <xf numFmtId="1" fontId="80" fillId="0" borderId="1">
      <alignment vertical="center"/>
      <protection locked="0"/>
    </xf>
    <xf numFmtId="0" fontId="101" fillId="0" borderId="0"/>
    <xf numFmtId="0" fontId="101" fillId="0" borderId="0"/>
    <xf numFmtId="191" fontId="80" fillId="0" borderId="1">
      <alignment vertical="center"/>
      <protection locked="0"/>
    </xf>
    <xf numFmtId="0" fontId="38" fillId="0" borderId="0"/>
    <xf numFmtId="0" fontId="40" fillId="0" borderId="0"/>
    <xf numFmtId="0" fontId="39" fillId="0" borderId="0"/>
    <xf numFmtId="0" fontId="0" fillId="35" borderId="32" applyNumberFormat="0" applyFont="0" applyAlignment="0" applyProtection="0">
      <alignment vertical="center"/>
    </xf>
    <xf numFmtId="0" fontId="0" fillId="35" borderId="32" applyNumberFormat="0" applyFont="0" applyAlignment="0" applyProtection="0">
      <alignment vertical="center"/>
    </xf>
    <xf numFmtId="0" fontId="0" fillId="35" borderId="32" applyNumberFormat="0" applyFont="0" applyAlignment="0" applyProtection="0">
      <alignment vertical="center"/>
    </xf>
    <xf numFmtId="0" fontId="0" fillId="35" borderId="32" applyNumberFormat="0" applyFont="0" applyAlignment="0" applyProtection="0">
      <alignment vertical="center"/>
    </xf>
    <xf numFmtId="0" fontId="0" fillId="35" borderId="32" applyNumberFormat="0" applyFont="0" applyAlignment="0" applyProtection="0">
      <alignment vertical="center"/>
    </xf>
    <xf numFmtId="0" fontId="0" fillId="35" borderId="32" applyNumberFormat="0" applyFont="0" applyAlignment="0" applyProtection="0">
      <alignment vertical="center"/>
    </xf>
    <xf numFmtId="0" fontId="0" fillId="35" borderId="32" applyNumberFormat="0" applyFont="0" applyAlignment="0" applyProtection="0">
      <alignment vertical="center"/>
    </xf>
    <xf numFmtId="0" fontId="0" fillId="35" borderId="32" applyNumberFormat="0" applyFont="0" applyAlignment="0" applyProtection="0">
      <alignment vertical="center"/>
    </xf>
    <xf numFmtId="0" fontId="0" fillId="35" borderId="32" applyNumberFormat="0" applyFont="0" applyAlignment="0" applyProtection="0">
      <alignment vertical="center"/>
    </xf>
    <xf numFmtId="0" fontId="0" fillId="35" borderId="32" applyNumberFormat="0" applyFont="0" applyAlignment="0" applyProtection="0">
      <alignment vertical="center"/>
    </xf>
    <xf numFmtId="38" fontId="102" fillId="0" borderId="0" applyFont="0" applyFill="0" applyBorder="0" applyAlignment="0" applyProtection="0"/>
    <xf numFmtId="4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103" fillId="0" borderId="0"/>
    <xf numFmtId="0" fontId="87" fillId="0" borderId="0">
      <alignment vertical="center"/>
    </xf>
  </cellStyleXfs>
  <cellXfs count="611">
    <xf numFmtId="0" fontId="0" fillId="0" borderId="0" xfId="0"/>
    <xf numFmtId="0" fontId="1" fillId="0" borderId="0" xfId="1733" applyFont="1" applyFill="1" applyAlignment="1">
      <alignment vertical="center"/>
    </xf>
    <xf numFmtId="0" fontId="2" fillId="0" borderId="0" xfId="1724" applyFont="1" applyFill="1">
      <alignment vertical="center"/>
    </xf>
    <xf numFmtId="0" fontId="3" fillId="0" borderId="0" xfId="1675" applyNumberFormat="1" applyFont="1" applyFill="1" applyAlignment="1" applyProtection="1">
      <alignment vertical="center"/>
    </xf>
    <xf numFmtId="0" fontId="3" fillId="0" borderId="0" xfId="1724" applyFont="1" applyFill="1">
      <alignment vertical="center"/>
    </xf>
    <xf numFmtId="192" fontId="3" fillId="0" borderId="0" xfId="1724" applyNumberFormat="1" applyFont="1" applyFill="1" applyAlignment="1">
      <alignment horizontal="right" vertical="center"/>
    </xf>
    <xf numFmtId="0" fontId="1" fillId="0" borderId="0" xfId="1716" applyFont="1" applyFill="1" applyAlignment="1">
      <alignment vertical="center"/>
    </xf>
    <xf numFmtId="192" fontId="1" fillId="0" borderId="0" xfId="1733" applyNumberFormat="1" applyFont="1" applyFill="1" applyAlignment="1">
      <alignment horizontal="right" vertical="center"/>
    </xf>
    <xf numFmtId="193" fontId="1" fillId="0" borderId="0" xfId="1733" applyNumberFormat="1" applyFont="1" applyFill="1" applyAlignment="1">
      <alignment horizontal="center" vertical="center"/>
    </xf>
    <xf numFmtId="0" fontId="2" fillId="0" borderId="0" xfId="1724" applyFont="1" applyFill="1" applyAlignment="1">
      <alignment horizontal="center" vertical="center"/>
    </xf>
    <xf numFmtId="0" fontId="3" fillId="0" borderId="0" xfId="1675" applyNumberFormat="1" applyFont="1" applyFill="1" applyAlignment="1" applyProtection="1">
      <alignment horizontal="right" vertical="center"/>
    </xf>
    <xf numFmtId="0" fontId="3" fillId="0" borderId="1" xfId="1675" applyNumberFormat="1" applyFont="1" applyFill="1" applyBorder="1" applyAlignment="1" applyProtection="1">
      <alignment horizontal="center" vertical="center" wrapText="1"/>
    </xf>
    <xf numFmtId="0" fontId="3" fillId="0" borderId="1" xfId="1675" applyNumberFormat="1" applyFont="1" applyFill="1" applyBorder="1" applyAlignment="1" applyProtection="1">
      <alignment vertical="center" wrapText="1"/>
    </xf>
    <xf numFmtId="192" fontId="3" fillId="0" borderId="1" xfId="1722" applyNumberFormat="1" applyFont="1" applyFill="1" applyBorder="1" applyAlignment="1">
      <alignment horizontal="right" vertical="center"/>
    </xf>
    <xf numFmtId="192" fontId="4" fillId="0" borderId="2" xfId="395" applyNumberFormat="1" applyFont="1" applyFill="1" applyBorder="1" applyAlignment="1" applyProtection="1">
      <alignment horizontal="right" vertical="center"/>
    </xf>
    <xf numFmtId="194" fontId="3" fillId="0" borderId="1" xfId="1675" applyNumberFormat="1" applyFont="1" applyFill="1" applyBorder="1" applyAlignment="1" applyProtection="1">
      <alignment horizontal="right" vertical="center"/>
    </xf>
    <xf numFmtId="192" fontId="3" fillId="0" borderId="1" xfId="1675" applyNumberFormat="1" applyFont="1" applyFill="1" applyBorder="1" applyAlignment="1">
      <alignment horizontal="right" vertical="center" wrapText="1"/>
      <protection locked="0"/>
    </xf>
    <xf numFmtId="192" fontId="3" fillId="0" borderId="1" xfId="1722" applyNumberFormat="1" applyFont="1" applyFill="1" applyBorder="1">
      <alignment vertical="center"/>
    </xf>
    <xf numFmtId="194" fontId="3" fillId="0" borderId="1" xfId="1675" applyNumberFormat="1" applyFont="1" applyFill="1" applyBorder="1" applyAlignment="1" applyProtection="1">
      <alignment vertical="center"/>
    </xf>
    <xf numFmtId="192" fontId="4" fillId="0" borderId="3" xfId="395" applyNumberFormat="1" applyFont="1" applyFill="1" applyBorder="1" applyAlignment="1" applyProtection="1">
      <alignment horizontal="right" vertical="center"/>
    </xf>
    <xf numFmtId="192" fontId="3" fillId="0" borderId="1" xfId="1724" applyNumberFormat="1" applyFont="1" applyFill="1" applyBorder="1">
      <alignment vertical="center"/>
    </xf>
    <xf numFmtId="0" fontId="1" fillId="0" borderId="0" xfId="1732" applyFont="1" applyFill="1" applyAlignment="1">
      <alignment vertical="center"/>
    </xf>
    <xf numFmtId="0" fontId="2" fillId="0" borderId="0" xfId="1722" applyFont="1" applyFill="1">
      <alignment vertical="center"/>
    </xf>
    <xf numFmtId="0" fontId="3" fillId="0" borderId="0" xfId="1674" applyNumberFormat="1" applyFont="1" applyFill="1" applyAlignment="1" applyProtection="1">
      <alignment vertical="center"/>
    </xf>
    <xf numFmtId="0" fontId="3" fillId="0" borderId="0" xfId="1722" applyFont="1" applyFill="1">
      <alignment vertical="center"/>
    </xf>
    <xf numFmtId="192" fontId="3" fillId="0" borderId="0" xfId="1722" applyNumberFormat="1" applyFont="1" applyFill="1" applyAlignment="1">
      <alignment horizontal="right" vertical="center"/>
    </xf>
    <xf numFmtId="193" fontId="1" fillId="0" borderId="0" xfId="1732" applyNumberFormat="1" applyFont="1" applyFill="1" applyAlignment="1">
      <alignment horizontal="left" vertical="center"/>
    </xf>
    <xf numFmtId="192" fontId="1" fillId="0" borderId="0" xfId="1732" applyNumberFormat="1" applyFont="1" applyFill="1" applyAlignment="1">
      <alignment horizontal="right" vertical="center"/>
    </xf>
    <xf numFmtId="193" fontId="1" fillId="0" borderId="0" xfId="1732" applyNumberFormat="1" applyFont="1" applyFill="1" applyAlignment="1">
      <alignment horizontal="center" vertical="center"/>
    </xf>
    <xf numFmtId="0" fontId="2" fillId="0" borderId="0" xfId="1722" applyFont="1" applyFill="1" applyAlignment="1">
      <alignment horizontal="center" vertical="center"/>
    </xf>
    <xf numFmtId="0" fontId="3" fillId="0" borderId="0" xfId="1674" applyNumberFormat="1" applyFont="1" applyFill="1" applyAlignment="1" applyProtection="1">
      <alignment horizontal="right" vertical="center"/>
    </xf>
    <xf numFmtId="0" fontId="3" fillId="0" borderId="1" xfId="1674" applyNumberFormat="1" applyFont="1" applyFill="1" applyBorder="1" applyAlignment="1" applyProtection="1">
      <alignment horizontal="center" vertical="center" wrapText="1"/>
    </xf>
    <xf numFmtId="192" fontId="3" fillId="0" borderId="1" xfId="1674" applyNumberFormat="1" applyFont="1" applyFill="1" applyBorder="1" applyAlignment="1" applyProtection="1">
      <alignment horizontal="center" vertical="center" wrapText="1"/>
    </xf>
    <xf numFmtId="0" fontId="3" fillId="0" borderId="1" xfId="1674" applyNumberFormat="1" applyFont="1" applyFill="1" applyBorder="1" applyAlignment="1" applyProtection="1">
      <alignment vertical="center" wrapText="1"/>
    </xf>
    <xf numFmtId="194" fontId="3" fillId="0" borderId="1" xfId="1674" applyNumberFormat="1" applyFont="1" applyFill="1" applyBorder="1" applyAlignment="1" applyProtection="1">
      <alignment vertical="center"/>
    </xf>
    <xf numFmtId="192" fontId="4" fillId="0" borderId="1" xfId="395" applyNumberFormat="1" applyFont="1" applyFill="1" applyBorder="1" applyAlignment="1" applyProtection="1">
      <alignment horizontal="right" vertical="center"/>
    </xf>
    <xf numFmtId="41" fontId="3" fillId="0" borderId="1" xfId="1722" applyNumberFormat="1" applyFont="1" applyFill="1" applyBorder="1" applyAlignment="1">
      <alignment horizontal="center" vertical="center"/>
    </xf>
    <xf numFmtId="41" fontId="3" fillId="0" borderId="0" xfId="1722" applyNumberFormat="1" applyFont="1" applyFill="1">
      <alignment vertical="center"/>
    </xf>
    <xf numFmtId="0" fontId="1" fillId="2" borderId="0" xfId="1732" applyFont="1" applyFill="1" applyAlignment="1">
      <alignment vertical="center"/>
    </xf>
    <xf numFmtId="0" fontId="2" fillId="2" borderId="0" xfId="1722" applyFont="1" applyFill="1">
      <alignment vertical="center"/>
    </xf>
    <xf numFmtId="0" fontId="3" fillId="0" borderId="0" xfId="1674" applyNumberFormat="1" applyFont="1" applyAlignment="1" applyProtection="1">
      <alignment vertical="center"/>
    </xf>
    <xf numFmtId="0" fontId="3" fillId="2" borderId="0" xfId="1722" applyFont="1" applyFill="1" applyAlignment="1">
      <alignment vertical="center" wrapText="1"/>
    </xf>
    <xf numFmtId="0" fontId="3" fillId="2" borderId="0" xfId="1722" applyFont="1" applyFill="1">
      <alignment vertical="center"/>
    </xf>
    <xf numFmtId="192" fontId="3" fillId="2" borderId="0" xfId="1722" applyNumberFormat="1" applyFont="1" applyFill="1" applyAlignment="1">
      <alignment horizontal="right" vertical="center"/>
    </xf>
    <xf numFmtId="0" fontId="1" fillId="0" borderId="0" xfId="1715" applyFont="1" applyFill="1" applyAlignment="1">
      <alignment vertical="center" wrapText="1"/>
    </xf>
    <xf numFmtId="0" fontId="1" fillId="0" borderId="0" xfId="1715" applyFont="1" applyFill="1" applyAlignment="1">
      <alignment vertical="center"/>
    </xf>
    <xf numFmtId="193" fontId="1" fillId="2" borderId="0" xfId="1732" applyNumberFormat="1" applyFont="1" applyFill="1" applyAlignment="1">
      <alignment horizontal="center" vertical="center"/>
    </xf>
    <xf numFmtId="0" fontId="3" fillId="0" borderId="0" xfId="1674" applyNumberFormat="1" applyFont="1" applyFill="1" applyAlignment="1" applyProtection="1">
      <alignment vertical="center" wrapText="1"/>
    </xf>
    <xf numFmtId="0" fontId="3" fillId="0" borderId="0" xfId="1674" applyNumberFormat="1" applyFont="1" applyAlignment="1" applyProtection="1">
      <alignment vertical="center" wrapText="1"/>
    </xf>
    <xf numFmtId="0" fontId="3" fillId="0" borderId="0" xfId="1722" applyFont="1" applyFill="1" applyAlignment="1">
      <alignment vertical="center" wrapText="1"/>
    </xf>
    <xf numFmtId="192" fontId="1" fillId="0" borderId="0" xfId="1715" applyNumberFormat="1" applyFont="1" applyFill="1" applyAlignment="1">
      <alignment vertical="center" wrapText="1"/>
    </xf>
    <xf numFmtId="192" fontId="1" fillId="0" borderId="0" xfId="1732" applyNumberFormat="1" applyFont="1" applyFill="1" applyAlignment="1">
      <alignment horizontal="center" vertical="center" wrapText="1"/>
    </xf>
    <xf numFmtId="192" fontId="2" fillId="0" borderId="0" xfId="1722" applyNumberFormat="1" applyFont="1" applyFill="1" applyAlignment="1">
      <alignment horizontal="center" vertical="center"/>
    </xf>
    <xf numFmtId="192" fontId="3" fillId="0" borderId="0" xfId="1722" applyNumberFormat="1" applyFont="1" applyFill="1" applyAlignment="1">
      <alignment horizontal="center" vertical="center" wrapText="1"/>
    </xf>
    <xf numFmtId="192" fontId="4" fillId="0" borderId="1" xfId="1722" applyNumberFormat="1" applyFont="1" applyFill="1" applyBorder="1" applyAlignment="1">
      <alignment horizontal="center" vertical="center" wrapText="1"/>
    </xf>
    <xf numFmtId="192" fontId="3" fillId="0" borderId="1" xfId="1722" applyNumberFormat="1" applyFont="1" applyFill="1" applyBorder="1" applyAlignment="1">
      <alignment horizontal="center" vertical="center"/>
    </xf>
    <xf numFmtId="0" fontId="5" fillId="0" borderId="0" xfId="1722" applyFont="1" applyFill="1" applyAlignment="1">
      <alignment horizontal="center" vertical="center"/>
    </xf>
    <xf numFmtId="192" fontId="4" fillId="0" borderId="1" xfId="1722" applyNumberFormat="1" applyFont="1" applyFill="1" applyBorder="1" applyAlignment="1">
      <alignment horizontal="left" vertical="center" wrapText="1"/>
    </xf>
    <xf numFmtId="192" fontId="3" fillId="0" borderId="1" xfId="1722" applyNumberFormat="1" applyFont="1" applyFill="1" applyBorder="1" applyAlignment="1">
      <alignment vertical="center" wrapText="1"/>
    </xf>
    <xf numFmtId="192" fontId="3" fillId="0" borderId="1" xfId="1722" applyNumberFormat="1" applyFont="1" applyFill="1" applyBorder="1" applyAlignment="1">
      <alignment horizontal="left" vertical="center" wrapText="1"/>
    </xf>
    <xf numFmtId="0" fontId="4" fillId="0" borderId="1" xfId="1722" applyFont="1" applyFill="1" applyBorder="1" applyAlignment="1">
      <alignment horizontal="left" vertical="center" wrapText="1"/>
    </xf>
    <xf numFmtId="0" fontId="4" fillId="0" borderId="1" xfId="1722" applyFont="1" applyFill="1" applyBorder="1" applyAlignment="1">
      <alignment vertical="center" wrapText="1"/>
    </xf>
    <xf numFmtId="0" fontId="3" fillId="0" borderId="1" xfId="1722" applyFont="1" applyFill="1" applyBorder="1" applyAlignment="1">
      <alignment vertical="center" wrapText="1"/>
    </xf>
    <xf numFmtId="0" fontId="3" fillId="0" borderId="1" xfId="1722" applyFont="1" applyFill="1" applyBorder="1" applyAlignment="1">
      <alignment horizontal="left" vertical="center" wrapText="1"/>
    </xf>
    <xf numFmtId="0" fontId="4" fillId="0" borderId="1" xfId="1722" applyFont="1" applyFill="1" applyBorder="1" applyAlignment="1">
      <alignment horizontal="center" vertical="center" wrapText="1"/>
    </xf>
    <xf numFmtId="0" fontId="4" fillId="0" borderId="1" xfId="1721" applyFont="1" applyFill="1" applyBorder="1" applyAlignment="1">
      <alignment horizontal="center" vertical="center" wrapText="1"/>
    </xf>
    <xf numFmtId="41" fontId="3" fillId="0" borderId="1" xfId="1722" applyNumberFormat="1" applyFont="1" applyFill="1" applyBorder="1">
      <alignment vertical="center"/>
    </xf>
    <xf numFmtId="195" fontId="3" fillId="0" borderId="0" xfId="1722" applyNumberFormat="1" applyFont="1" applyFill="1" applyAlignment="1">
      <alignment horizontal="right" vertical="center"/>
    </xf>
    <xf numFmtId="192" fontId="3" fillId="0" borderId="0" xfId="1722" applyNumberFormat="1" applyFont="1" applyFill="1" applyAlignment="1">
      <alignment horizontal="right" vertical="center" wrapText="1"/>
    </xf>
    <xf numFmtId="0" fontId="1" fillId="0" borderId="0" xfId="1616" applyFont="1" applyAlignment="1">
      <alignment vertical="center"/>
    </xf>
    <xf numFmtId="0" fontId="2" fillId="0" borderId="0" xfId="1616" applyFont="1"/>
    <xf numFmtId="0" fontId="3" fillId="0" borderId="0" xfId="1616" applyFont="1"/>
    <xf numFmtId="193" fontId="3" fillId="0" borderId="0" xfId="1616" applyNumberFormat="1" applyFont="1" applyAlignment="1">
      <alignment horizontal="center"/>
    </xf>
    <xf numFmtId="0" fontId="1" fillId="0" borderId="0" xfId="1714" applyFont="1" applyAlignment="1">
      <alignment vertical="center"/>
    </xf>
    <xf numFmtId="0" fontId="1" fillId="0" borderId="0" xfId="1706" applyFont="1" applyAlignment="1">
      <alignment vertical="center"/>
    </xf>
    <xf numFmtId="193" fontId="1" fillId="0" borderId="0" xfId="1706" applyNumberFormat="1" applyFont="1" applyAlignment="1">
      <alignment horizontal="center" vertical="center"/>
    </xf>
    <xf numFmtId="3" fontId="2" fillId="0" borderId="0" xfId="1616" applyNumberFormat="1" applyFont="1" applyAlignment="1">
      <alignment horizontal="center" vertical="center"/>
    </xf>
    <xf numFmtId="3" fontId="3" fillId="0" borderId="0" xfId="1616" applyNumberFormat="1" applyFont="1" applyAlignment="1">
      <alignment horizontal="right" vertical="center"/>
    </xf>
    <xf numFmtId="3" fontId="3" fillId="0" borderId="0" xfId="1616" applyNumberFormat="1" applyFont="1" applyAlignment="1">
      <alignment horizontal="center" vertical="center"/>
    </xf>
    <xf numFmtId="193" fontId="3" fillId="0" borderId="0" xfId="1616" applyNumberFormat="1" applyFont="1" applyAlignment="1">
      <alignment horizontal="center" vertical="center"/>
    </xf>
    <xf numFmtId="0" fontId="3" fillId="0" borderId="1" xfId="1616" applyFont="1" applyBorder="1" applyAlignment="1">
      <alignment horizontal="center" vertical="center"/>
    </xf>
    <xf numFmtId="0" fontId="3" fillId="0" borderId="1" xfId="1616" applyFont="1" applyBorder="1" applyAlignment="1">
      <alignment horizontal="center" vertical="center" wrapText="1"/>
    </xf>
    <xf numFmtId="193" fontId="3" fillId="0" borderId="1" xfId="1616" applyNumberFormat="1" applyFont="1" applyBorder="1" applyAlignment="1">
      <alignment horizontal="center" vertical="center" wrapText="1"/>
    </xf>
    <xf numFmtId="193" fontId="4" fillId="0" borderId="1" xfId="1616" applyNumberFormat="1" applyFont="1" applyBorder="1" applyAlignment="1">
      <alignment horizontal="left" vertical="center" wrapText="1"/>
    </xf>
    <xf numFmtId="192" fontId="3" fillId="0" borderId="1" xfId="1616" applyNumberFormat="1" applyFont="1" applyBorder="1" applyAlignment="1">
      <alignment horizontal="right" vertical="center"/>
    </xf>
    <xf numFmtId="194" fontId="3" fillId="0" borderId="4" xfId="1616" applyNumberFormat="1" applyFont="1" applyBorder="1" applyAlignment="1">
      <alignment horizontal="right" vertical="center"/>
    </xf>
    <xf numFmtId="196" fontId="3" fillId="0" borderId="0" xfId="1616" applyNumberFormat="1" applyFont="1"/>
    <xf numFmtId="4" fontId="3" fillId="0" borderId="0" xfId="1616" applyNumberFormat="1" applyFont="1"/>
    <xf numFmtId="192" fontId="4" fillId="0" borderId="1" xfId="1723" applyNumberFormat="1" applyFont="1" applyBorder="1" applyAlignment="1">
      <alignment horizontal="right" vertical="center" wrapText="1"/>
    </xf>
    <xf numFmtId="193" fontId="4" fillId="0" borderId="1" xfId="1616" applyNumberFormat="1" applyFont="1" applyBorder="1" applyAlignment="1">
      <alignment horizontal="center" vertical="center" wrapText="1"/>
    </xf>
    <xf numFmtId="41" fontId="3" fillId="0" borderId="1" xfId="1616" applyNumberFormat="1" applyFont="1" applyBorder="1" applyAlignment="1">
      <alignment horizontal="right" vertical="center"/>
    </xf>
    <xf numFmtId="0" fontId="1" fillId="0" borderId="0" xfId="1732" applyFont="1" applyAlignment="1">
      <alignment vertical="center"/>
    </xf>
    <xf numFmtId="0" fontId="2" fillId="0" borderId="0" xfId="1721" applyFont="1">
      <alignment vertical="center"/>
    </xf>
    <xf numFmtId="0" fontId="3" fillId="0" borderId="0" xfId="1721" applyFont="1" applyAlignment="1">
      <alignment horizontal="center" vertical="center"/>
    </xf>
    <xf numFmtId="193" fontId="3" fillId="0" borderId="0" xfId="1721" applyNumberFormat="1" applyFont="1" applyAlignment="1">
      <alignment horizontal="center" vertical="center"/>
    </xf>
    <xf numFmtId="0" fontId="3" fillId="0" borderId="0" xfId="1721" applyFont="1">
      <alignment vertical="center"/>
    </xf>
    <xf numFmtId="0" fontId="1" fillId="0" borderId="0" xfId="1715" applyFont="1" applyAlignment="1">
      <alignment vertical="center"/>
    </xf>
    <xf numFmtId="193" fontId="1" fillId="0" borderId="0" xfId="1732" applyNumberFormat="1" applyFont="1" applyAlignment="1">
      <alignment horizontal="center" vertical="center"/>
    </xf>
    <xf numFmtId="0" fontId="2" fillId="0" borderId="0" xfId="1721" applyFont="1" applyAlignment="1">
      <alignment horizontal="center" vertical="center"/>
    </xf>
    <xf numFmtId="193" fontId="3" fillId="0" borderId="0" xfId="1721" applyNumberFormat="1" applyFont="1" applyAlignment="1">
      <alignment horizontal="right" vertical="center"/>
    </xf>
    <xf numFmtId="193" fontId="4" fillId="0" borderId="1" xfId="1721" applyNumberFormat="1" applyFont="1" applyBorder="1" applyAlignment="1">
      <alignment horizontal="center" vertical="center" wrapText="1"/>
    </xf>
    <xf numFmtId="193" fontId="3" fillId="0" borderId="1" xfId="1721" applyNumberFormat="1" applyFont="1" applyBorder="1" applyAlignment="1">
      <alignment horizontal="center" vertical="center"/>
    </xf>
    <xf numFmtId="193" fontId="3" fillId="0" borderId="1" xfId="1616" applyNumberFormat="1" applyFont="1" applyBorder="1" applyAlignment="1">
      <alignment vertical="center" wrapText="1"/>
    </xf>
    <xf numFmtId="192" fontId="3" fillId="0" borderId="1" xfId="1616" applyNumberFormat="1" applyFont="1" applyBorder="1" applyAlignment="1">
      <alignment vertical="center"/>
    </xf>
    <xf numFmtId="41" fontId="3" fillId="0" borderId="1" xfId="1616" applyNumberFormat="1" applyFont="1" applyBorder="1" applyAlignment="1">
      <alignment horizontal="center" vertical="center" wrapText="1"/>
    </xf>
    <xf numFmtId="41" fontId="4" fillId="0" borderId="1" xfId="1721" applyNumberFormat="1" applyFont="1" applyBorder="1" applyAlignment="1">
      <alignment horizontal="center" vertical="center" wrapText="1"/>
    </xf>
    <xf numFmtId="41" fontId="3" fillId="0" borderId="1" xfId="1721" applyNumberFormat="1" applyFont="1" applyBorder="1" applyAlignment="1">
      <alignment horizontal="center" vertical="center"/>
    </xf>
    <xf numFmtId="41" fontId="4" fillId="0" borderId="1" xfId="1721" applyNumberFormat="1" applyFont="1" applyBorder="1" applyAlignment="1">
      <alignment horizontal="center" vertical="center"/>
    </xf>
    <xf numFmtId="3" fontId="3" fillId="0" borderId="0" xfId="1721" applyNumberFormat="1" applyFont="1" applyAlignment="1">
      <alignment horizontal="center" vertical="center"/>
    </xf>
    <xf numFmtId="193" fontId="2" fillId="0" borderId="0" xfId="1721" applyNumberFormat="1" applyFont="1" applyAlignment="1">
      <alignment horizontal="center" vertical="center"/>
    </xf>
    <xf numFmtId="193" fontId="3" fillId="0" borderId="1" xfId="1616" applyNumberFormat="1" applyFont="1" applyBorder="1" applyAlignment="1">
      <alignment horizontal="left" vertical="center" wrapText="1"/>
    </xf>
    <xf numFmtId="0" fontId="4" fillId="0" borderId="1" xfId="1721" applyFont="1" applyBorder="1" applyAlignment="1">
      <alignment horizontal="center" vertical="center"/>
    </xf>
    <xf numFmtId="43" fontId="4" fillId="0" borderId="0" xfId="1721" applyNumberFormat="1" applyFont="1" applyAlignment="1">
      <alignment horizontal="right" vertical="center" wrapText="1"/>
    </xf>
    <xf numFmtId="41" fontId="3" fillId="0" borderId="1" xfId="1616" applyNumberFormat="1" applyFont="1" applyBorder="1" applyAlignment="1">
      <alignment horizontal="center" vertical="center"/>
    </xf>
    <xf numFmtId="0" fontId="3" fillId="0" borderId="0" xfId="1705" applyFont="1">
      <alignment vertical="center"/>
    </xf>
    <xf numFmtId="0" fontId="3" fillId="0" borderId="0" xfId="1705" applyFont="1" applyAlignment="1">
      <alignment horizontal="center" vertical="center"/>
    </xf>
    <xf numFmtId="9" fontId="3" fillId="0" borderId="0" xfId="1705" applyNumberFormat="1" applyFont="1" applyAlignment="1">
      <alignment horizontal="center" vertical="center"/>
    </xf>
    <xf numFmtId="0" fontId="1" fillId="0" borderId="0" xfId="1707" applyFont="1" applyAlignment="1">
      <alignment vertical="center"/>
    </xf>
    <xf numFmtId="0" fontId="1" fillId="0" borderId="0" xfId="1705" applyFont="1" applyAlignment="1">
      <alignment horizontal="center" vertical="center"/>
    </xf>
    <xf numFmtId="9" fontId="1" fillId="0" borderId="0" xfId="1705" applyNumberFormat="1" applyFont="1" applyAlignment="1">
      <alignment horizontal="center" vertical="center"/>
    </xf>
    <xf numFmtId="0" fontId="1" fillId="0" borderId="0" xfId="1705" applyFont="1" applyAlignment="1">
      <alignment vertical="center"/>
    </xf>
    <xf numFmtId="0" fontId="2" fillId="0" borderId="0" xfId="1705" applyFont="1" applyAlignment="1">
      <alignment horizontal="center" vertical="center"/>
    </xf>
    <xf numFmtId="0" fontId="2" fillId="0" borderId="0" xfId="1705" applyFont="1">
      <alignment vertical="center"/>
    </xf>
    <xf numFmtId="0" fontId="3" fillId="0" borderId="5" xfId="1705" applyFont="1" applyBorder="1" applyAlignment="1">
      <alignment horizontal="right" vertical="center"/>
    </xf>
    <xf numFmtId="0" fontId="3" fillId="0" borderId="0" xfId="1705" applyFont="1" applyAlignment="1">
      <alignment horizontal="right" vertical="center"/>
    </xf>
    <xf numFmtId="0" fontId="3" fillId="0" borderId="1" xfId="1705" applyFont="1" applyBorder="1" applyAlignment="1">
      <alignment horizontal="center" vertical="center"/>
    </xf>
    <xf numFmtId="0" fontId="3" fillId="0" borderId="1" xfId="1705" applyFont="1" applyBorder="1" applyAlignment="1">
      <alignment horizontal="center" vertical="center" wrapText="1"/>
    </xf>
    <xf numFmtId="9" fontId="3" fillId="0" borderId="6" xfId="1705" applyNumberFormat="1" applyFont="1" applyBorder="1" applyAlignment="1">
      <alignment horizontal="center" vertical="center" wrapText="1"/>
    </xf>
    <xf numFmtId="0" fontId="3" fillId="0" borderId="6" xfId="1705" applyFont="1" applyBorder="1" applyAlignment="1">
      <alignment horizontal="center" vertical="center" wrapText="1"/>
    </xf>
    <xf numFmtId="0" fontId="3" fillId="0" borderId="0" xfId="1705" applyFont="1" applyAlignment="1">
      <alignment horizontal="center" vertical="center" wrapText="1"/>
    </xf>
    <xf numFmtId="197" fontId="4" fillId="0" borderId="1" xfId="1616" applyNumberFormat="1" applyFont="1" applyBorder="1" applyAlignment="1">
      <alignment horizontal="left" vertical="center" wrapText="1"/>
    </xf>
    <xf numFmtId="192" fontId="3" fillId="0" borderId="1" xfId="1620" applyNumberFormat="1" applyFont="1" applyBorder="1" applyAlignment="1">
      <alignment horizontal="right" vertical="center" wrapText="1"/>
    </xf>
    <xf numFmtId="198" fontId="4" fillId="0" borderId="1" xfId="1616" applyNumberFormat="1" applyFont="1" applyBorder="1" applyAlignment="1">
      <alignment horizontal="right" vertical="center" wrapText="1"/>
    </xf>
    <xf numFmtId="194" fontId="4" fillId="0" borderId="1" xfId="1616" applyNumberFormat="1" applyFont="1" applyBorder="1" applyAlignment="1">
      <alignment horizontal="right" vertical="center" wrapText="1"/>
    </xf>
    <xf numFmtId="197" fontId="4" fillId="0" borderId="0" xfId="1616" applyNumberFormat="1" applyFont="1" applyAlignment="1">
      <alignment horizontal="center" vertical="center" wrapText="1"/>
    </xf>
    <xf numFmtId="192" fontId="4" fillId="0" borderId="1" xfId="2671" applyNumberFormat="1" applyFont="1" applyFill="1" applyBorder="1" applyAlignment="1">
      <alignment horizontal="right" vertical="center" wrapText="1"/>
    </xf>
    <xf numFmtId="0" fontId="3" fillId="0" borderId="0" xfId="1705" applyFont="1" applyAlignment="1">
      <alignment horizontal="left" vertical="center" wrapText="1"/>
    </xf>
    <xf numFmtId="0" fontId="3" fillId="0" borderId="4" xfId="1705" applyFont="1" applyBorder="1" applyAlignment="1">
      <alignment horizontal="center" vertical="center" wrapText="1"/>
    </xf>
    <xf numFmtId="3" fontId="3" fillId="0" borderId="1" xfId="1616" applyNumberFormat="1" applyFont="1" applyBorder="1" applyAlignment="1">
      <alignment horizontal="right"/>
    </xf>
    <xf numFmtId="0" fontId="3" fillId="0" borderId="4" xfId="1705" applyFont="1" applyBorder="1" applyAlignment="1">
      <alignment horizontal="right" vertical="center" wrapText="1"/>
    </xf>
    <xf numFmtId="194" fontId="3" fillId="0" borderId="1" xfId="1616" applyNumberFormat="1" applyFont="1" applyBorder="1" applyAlignment="1">
      <alignment horizontal="right" vertical="center" wrapText="1"/>
    </xf>
    <xf numFmtId="3" fontId="3" fillId="0" borderId="0" xfId="1705" applyNumberFormat="1" applyFont="1">
      <alignment vertical="center"/>
    </xf>
    <xf numFmtId="3" fontId="3" fillId="0" borderId="0" xfId="1616" applyNumberFormat="1" applyFont="1"/>
    <xf numFmtId="192" fontId="3" fillId="0" borderId="1" xfId="2671" applyNumberFormat="1" applyFont="1" applyFill="1" applyBorder="1" applyAlignment="1">
      <alignment horizontal="right" vertical="center" wrapText="1"/>
    </xf>
    <xf numFmtId="199" fontId="3" fillId="0" borderId="0" xfId="1705" applyNumberFormat="1" applyFont="1">
      <alignment vertical="center"/>
    </xf>
    <xf numFmtId="3" fontId="2" fillId="0" borderId="0" xfId="1616" applyNumberFormat="1" applyFont="1" applyAlignment="1">
      <alignment horizontal="right" vertical="center"/>
    </xf>
    <xf numFmtId="0" fontId="3" fillId="0" borderId="0" xfId="1616" applyFont="1" applyAlignment="1">
      <alignment horizontal="center" vertical="center"/>
    </xf>
    <xf numFmtId="0" fontId="1" fillId="0" borderId="0" xfId="1616" applyFont="1" applyAlignment="1">
      <alignment horizontal="center" vertical="center"/>
    </xf>
    <xf numFmtId="3" fontId="6" fillId="0" borderId="0" xfId="1616" applyNumberFormat="1" applyFont="1" applyAlignment="1">
      <alignment horizontal="center" vertical="center"/>
    </xf>
    <xf numFmtId="3" fontId="3" fillId="0" borderId="5" xfId="1616" applyNumberFormat="1" applyFont="1" applyBorder="1" applyAlignment="1">
      <alignment horizontal="center" vertical="center"/>
    </xf>
    <xf numFmtId="3" fontId="3" fillId="0" borderId="5" xfId="1616" applyNumberFormat="1" applyFont="1" applyBorder="1" applyAlignment="1">
      <alignment horizontal="right" vertical="center"/>
    </xf>
    <xf numFmtId="3" fontId="3" fillId="0" borderId="1" xfId="1616" applyNumberFormat="1" applyFont="1" applyBorder="1" applyAlignment="1">
      <alignment horizontal="center" vertical="center"/>
    </xf>
    <xf numFmtId="3" fontId="3" fillId="0" borderId="0" xfId="1616" applyNumberFormat="1" applyFont="1" applyAlignment="1">
      <alignment vertical="center"/>
    </xf>
    <xf numFmtId="200" fontId="3" fillId="0" borderId="1" xfId="1616" applyNumberFormat="1" applyFont="1" applyBorder="1" applyAlignment="1">
      <alignment horizontal="center" vertical="center"/>
    </xf>
    <xf numFmtId="192" fontId="3" fillId="0" borderId="1" xfId="1616" applyNumberFormat="1" applyFont="1" applyBorder="1" applyAlignment="1">
      <alignment horizontal="right" vertical="center" wrapText="1"/>
    </xf>
    <xf numFmtId="201" fontId="4" fillId="0" borderId="0" xfId="1616" applyNumberFormat="1" applyFont="1" applyAlignment="1">
      <alignment vertical="center"/>
    </xf>
    <xf numFmtId="4" fontId="3" fillId="0" borderId="0" xfId="1616" applyNumberFormat="1" applyFont="1" applyAlignment="1">
      <alignment horizontal="center" vertical="center"/>
    </xf>
    <xf numFmtId="0" fontId="1" fillId="0" borderId="0" xfId="1620" applyFont="1" applyAlignment="1">
      <alignment vertical="center"/>
    </xf>
    <xf numFmtId="0" fontId="2" fillId="0" borderId="0" xfId="1620" applyFont="1"/>
    <xf numFmtId="0" fontId="3" fillId="0" borderId="0" xfId="1620" applyFont="1"/>
    <xf numFmtId="3" fontId="2" fillId="0" borderId="0" xfId="1620" applyNumberFormat="1" applyFont="1" applyAlignment="1">
      <alignment horizontal="center" vertical="center"/>
    </xf>
    <xf numFmtId="3" fontId="3" fillId="0" borderId="0" xfId="1620" applyNumberFormat="1" applyFont="1" applyAlignment="1">
      <alignment horizontal="right" vertical="center"/>
    </xf>
    <xf numFmtId="3" fontId="3" fillId="0" borderId="0" xfId="1620" applyNumberFormat="1" applyFont="1" applyAlignment="1">
      <alignment horizontal="center" vertical="center"/>
    </xf>
    <xf numFmtId="0" fontId="3" fillId="0" borderId="1" xfId="1620" applyFont="1" applyBorder="1" applyAlignment="1">
      <alignment horizontal="center" vertical="center"/>
    </xf>
    <xf numFmtId="0" fontId="3" fillId="0" borderId="1" xfId="1620" applyFont="1" applyBorder="1" applyAlignment="1">
      <alignment horizontal="center" vertical="center" wrapText="1"/>
    </xf>
    <xf numFmtId="193" fontId="4" fillId="0" borderId="1" xfId="1620" applyNumberFormat="1" applyFont="1" applyBorder="1" applyAlignment="1">
      <alignment horizontal="left" vertical="center" wrapText="1"/>
    </xf>
    <xf numFmtId="192" fontId="4" fillId="0" borderId="1" xfId="1723" applyNumberFormat="1" applyFont="1" applyBorder="1" applyAlignment="1">
      <alignment vertical="center" wrapText="1"/>
    </xf>
    <xf numFmtId="194" fontId="3" fillId="0" borderId="4" xfId="1620" applyNumberFormat="1" applyFont="1" applyBorder="1" applyAlignment="1">
      <alignment vertical="center"/>
    </xf>
    <xf numFmtId="4" fontId="3" fillId="0" borderId="0" xfId="1620" applyNumberFormat="1" applyFont="1"/>
    <xf numFmtId="192" fontId="3" fillId="0" borderId="1" xfId="1620" applyNumberFormat="1" applyFont="1" applyBorder="1" applyAlignment="1">
      <alignment vertical="center"/>
    </xf>
    <xf numFmtId="193" fontId="4" fillId="0" borderId="1" xfId="1620" applyNumberFormat="1" applyFont="1" applyBorder="1" applyAlignment="1">
      <alignment horizontal="center" vertical="center" wrapText="1"/>
    </xf>
    <xf numFmtId="0" fontId="3" fillId="0" borderId="0" xfId="1717" applyFont="1"/>
    <xf numFmtId="0" fontId="1" fillId="0" borderId="0" xfId="1712" applyFont="1" applyAlignment="1">
      <alignment vertical="center"/>
    </xf>
    <xf numFmtId="3" fontId="3" fillId="0" borderId="5" xfId="1620" applyNumberFormat="1" applyFont="1" applyBorder="1" applyAlignment="1">
      <alignment horizontal="center" vertical="center"/>
    </xf>
    <xf numFmtId="3" fontId="3" fillId="0" borderId="5" xfId="1620" applyNumberFormat="1" applyFont="1" applyBorder="1" applyAlignment="1">
      <alignment horizontal="right" vertical="center"/>
    </xf>
    <xf numFmtId="3" fontId="3" fillId="0" borderId="1" xfId="1620" applyNumberFormat="1" applyFont="1" applyBorder="1" applyAlignment="1">
      <alignment horizontal="center" vertical="center"/>
    </xf>
    <xf numFmtId="196" fontId="3" fillId="0" borderId="0" xfId="1705" applyNumberFormat="1" applyFont="1">
      <alignment vertical="center"/>
    </xf>
    <xf numFmtId="192" fontId="3" fillId="0" borderId="0" xfId="1705" applyNumberFormat="1" applyFont="1">
      <alignment vertical="center"/>
    </xf>
    <xf numFmtId="192" fontId="3" fillId="0" borderId="1" xfId="1620" applyNumberFormat="1" applyFont="1" applyBorder="1" applyAlignment="1">
      <alignment horizontal="center" vertical="center" wrapText="1"/>
    </xf>
    <xf numFmtId="0" fontId="3" fillId="0" borderId="1" xfId="1705" applyFont="1" applyBorder="1">
      <alignment vertical="center"/>
    </xf>
    <xf numFmtId="192" fontId="3" fillId="0" borderId="1" xfId="2671" applyNumberFormat="1" applyFont="1" applyFill="1" applyBorder="1" applyAlignment="1">
      <alignment horizontal="center" vertical="center" wrapText="1"/>
    </xf>
    <xf numFmtId="0" fontId="1" fillId="0" borderId="0" xfId="1717" applyFont="1" applyAlignment="1">
      <alignment vertical="center"/>
    </xf>
    <xf numFmtId="0" fontId="2" fillId="0" borderId="0" xfId="1717" applyFont="1" applyAlignment="1">
      <alignment vertical="center"/>
    </xf>
    <xf numFmtId="0" fontId="3" fillId="0" borderId="0" xfId="1620" applyFont="1" applyBorder="1" applyAlignment="1">
      <alignment horizontal="center" vertical="center"/>
    </xf>
    <xf numFmtId="0" fontId="3" fillId="0" borderId="0" xfId="1620" applyFont="1" applyAlignment="1">
      <alignment vertical="center"/>
    </xf>
    <xf numFmtId="0" fontId="3" fillId="0" borderId="0" xfId="1717" applyFont="1" applyAlignment="1">
      <alignment vertical="center"/>
    </xf>
    <xf numFmtId="0" fontId="2" fillId="0" borderId="0" xfId="1620" applyFont="1" applyAlignment="1">
      <alignment horizontal="center" vertical="center" wrapText="1"/>
    </xf>
    <xf numFmtId="3" fontId="3" fillId="0" borderId="0" xfId="1620" applyNumberFormat="1" applyFont="1" applyBorder="1" applyAlignment="1">
      <alignment horizontal="right" vertical="center"/>
    </xf>
    <xf numFmtId="3" fontId="3" fillId="0" borderId="0" xfId="1620" applyNumberFormat="1" applyFont="1" applyBorder="1" applyAlignment="1">
      <alignment horizontal="center" vertical="center"/>
    </xf>
    <xf numFmtId="0" fontId="3" fillId="0" borderId="4" xfId="1620" applyFont="1" applyBorder="1" applyAlignment="1">
      <alignment vertical="center" wrapText="1"/>
    </xf>
    <xf numFmtId="0" fontId="3" fillId="0" borderId="4" xfId="1620" applyFont="1" applyBorder="1" applyAlignment="1">
      <alignment vertical="center"/>
    </xf>
    <xf numFmtId="0" fontId="3" fillId="0" borderId="1" xfId="1620" applyFont="1" applyBorder="1" applyAlignment="1">
      <alignment vertical="center" wrapText="1"/>
    </xf>
    <xf numFmtId="0" fontId="3" fillId="0" borderId="1" xfId="1620" applyFont="1" applyBorder="1" applyAlignment="1">
      <alignment vertical="center"/>
    </xf>
    <xf numFmtId="0" fontId="3" fillId="0" borderId="0" xfId="1620" applyFont="1" applyAlignment="1">
      <alignment horizontal="center" vertical="center"/>
    </xf>
    <xf numFmtId="0" fontId="3" fillId="0" borderId="0" xfId="1620" applyFont="1" applyAlignment="1">
      <alignment horizontal="left" vertical="center" indent="1"/>
    </xf>
    <xf numFmtId="0" fontId="3" fillId="0" borderId="5" xfId="1717" applyFont="1" applyBorder="1" applyAlignment="1">
      <alignment horizontal="right" vertical="center"/>
    </xf>
    <xf numFmtId="0" fontId="3" fillId="0" borderId="1" xfId="1620" applyFont="1" applyBorder="1" applyAlignment="1">
      <alignment horizontal="left" vertical="center"/>
    </xf>
    <xf numFmtId="0" fontId="2" fillId="0" borderId="0" xfId="1717" applyFont="1"/>
    <xf numFmtId="0" fontId="3" fillId="0" borderId="0" xfId="1717" applyFont="1" applyFill="1"/>
    <xf numFmtId="0" fontId="3" fillId="0" borderId="0" xfId="1705" applyFont="1" applyFill="1">
      <alignment vertical="center"/>
    </xf>
    <xf numFmtId="0" fontId="3" fillId="0" borderId="0" xfId="1717" applyFont="1" applyAlignment="1">
      <alignment wrapText="1"/>
    </xf>
    <xf numFmtId="0" fontId="1" fillId="0" borderId="0" xfId="1712" applyFont="1" applyAlignment="1">
      <alignment vertical="center" wrapText="1"/>
    </xf>
    <xf numFmtId="0" fontId="1" fillId="0" borderId="0" xfId="1717" applyFont="1" applyAlignment="1">
      <alignment vertical="center" wrapText="1"/>
    </xf>
    <xf numFmtId="0" fontId="3" fillId="0" borderId="0" xfId="1717" applyFont="1" applyFill="1" applyAlignment="1">
      <alignment wrapText="1"/>
    </xf>
    <xf numFmtId="0" fontId="3" fillId="0" borderId="5" xfId="1717" applyFont="1" applyFill="1" applyBorder="1" applyAlignment="1">
      <alignment horizontal="right" vertical="center"/>
    </xf>
    <xf numFmtId="0" fontId="3" fillId="0" borderId="1" xfId="1620" applyFont="1" applyFill="1" applyBorder="1" applyAlignment="1">
      <alignment horizontal="center" vertical="center" wrapText="1"/>
    </xf>
    <xf numFmtId="0" fontId="3" fillId="0" borderId="1" xfId="1717" applyFont="1" applyFill="1" applyBorder="1" applyAlignment="1">
      <alignment horizontal="center" vertical="center" wrapText="1"/>
    </xf>
    <xf numFmtId="0" fontId="4" fillId="0" borderId="1" xfId="1727" applyFont="1" applyFill="1" applyBorder="1" applyAlignment="1">
      <alignment vertical="center" wrapText="1"/>
    </xf>
    <xf numFmtId="200" fontId="3" fillId="0" borderId="1" xfId="1719" applyNumberFormat="1" applyFont="1" applyFill="1" applyBorder="1" applyAlignment="1">
      <alignment horizontal="right" vertical="center" wrapText="1"/>
    </xf>
    <xf numFmtId="0" fontId="3" fillId="0" borderId="1" xfId="1620" applyFont="1" applyFill="1" applyBorder="1" applyAlignment="1">
      <alignment horizontal="left" vertical="center" wrapText="1"/>
    </xf>
    <xf numFmtId="0" fontId="4" fillId="0" borderId="1" xfId="1727" applyFont="1" applyFill="1" applyBorder="1" applyAlignment="1">
      <alignment horizontal="left" vertical="center" wrapText="1"/>
    </xf>
    <xf numFmtId="192" fontId="3" fillId="0" borderId="1" xfId="2671" applyNumberFormat="1" applyFont="1" applyFill="1" applyBorder="1" applyAlignment="1" applyProtection="1">
      <alignment horizontal="right" vertical="center" wrapText="1"/>
    </xf>
    <xf numFmtId="0" fontId="3" fillId="0" borderId="1" xfId="1717" applyFont="1" applyFill="1" applyBorder="1" applyAlignment="1">
      <alignment wrapText="1"/>
    </xf>
    <xf numFmtId="0" fontId="3" fillId="0" borderId="1" xfId="1717" applyFont="1" applyFill="1" applyBorder="1"/>
    <xf numFmtId="0" fontId="4" fillId="0" borderId="1" xfId="1727" applyFont="1" applyFill="1" applyBorder="1" applyAlignment="1">
      <alignment horizontal="center" vertical="center" wrapText="1"/>
    </xf>
    <xf numFmtId="0" fontId="3" fillId="0" borderId="1" xfId="1717" applyFont="1" applyFill="1" applyBorder="1" applyAlignment="1">
      <alignment vertical="center" wrapText="1"/>
    </xf>
    <xf numFmtId="200" fontId="3" fillId="0" borderId="1" xfId="2671" applyNumberFormat="1" applyFont="1" applyFill="1" applyBorder="1" applyAlignment="1">
      <alignment horizontal="right" vertical="center" wrapText="1"/>
    </xf>
    <xf numFmtId="0" fontId="3" fillId="0" borderId="1" xfId="1620" applyFont="1" applyFill="1" applyBorder="1" applyAlignment="1">
      <alignment vertical="center" wrapText="1"/>
    </xf>
    <xf numFmtId="0" fontId="3" fillId="0" borderId="1" xfId="1705" applyFont="1" applyFill="1" applyBorder="1" applyAlignment="1">
      <alignment horizontal="center" vertical="center" wrapText="1"/>
    </xf>
    <xf numFmtId="199" fontId="3" fillId="0" borderId="0" xfId="1705" applyNumberFormat="1" applyFont="1" applyAlignment="1">
      <alignment vertical="center" wrapText="1"/>
    </xf>
    <xf numFmtId="10" fontId="3" fillId="0" borderId="0" xfId="473" applyNumberFormat="1" applyFont="1" applyFill="1" applyAlignment="1">
      <alignment vertical="center"/>
    </xf>
    <xf numFmtId="200" fontId="3" fillId="0" borderId="0" xfId="1717" applyNumberFormat="1" applyFont="1"/>
    <xf numFmtId="0" fontId="2" fillId="0" borderId="0" xfId="1620" applyFont="1" applyAlignment="1">
      <alignment vertical="center"/>
    </xf>
    <xf numFmtId="0" fontId="1" fillId="0" borderId="0" xfId="1712" applyFont="1" applyAlignment="1">
      <alignment horizontal="left" vertical="center"/>
    </xf>
    <xf numFmtId="0" fontId="3" fillId="0" borderId="0" xfId="1620" applyFont="1" applyAlignment="1">
      <alignment horizontal="right" vertical="center"/>
    </xf>
    <xf numFmtId="0" fontId="3" fillId="0" borderId="1" xfId="1717" applyFont="1" applyBorder="1" applyAlignment="1">
      <alignment horizontal="center" vertical="center" wrapText="1"/>
    </xf>
    <xf numFmtId="200" fontId="3" fillId="0" borderId="1" xfId="1620" applyNumberFormat="1" applyFont="1" applyBorder="1" applyAlignment="1">
      <alignment horizontal="right" vertical="center" wrapText="1"/>
    </xf>
    <xf numFmtId="3" fontId="3" fillId="0" borderId="1" xfId="1620" applyNumberFormat="1" applyFont="1" applyBorder="1" applyAlignment="1">
      <alignment horizontal="left" vertical="center"/>
    </xf>
    <xf numFmtId="200" fontId="3" fillId="0" borderId="0" xfId="1620" applyNumberFormat="1" applyFont="1" applyAlignment="1">
      <alignment vertical="center"/>
    </xf>
    <xf numFmtId="0" fontId="3" fillId="0" borderId="1" xfId="1717" applyFont="1" applyBorder="1" applyAlignment="1">
      <alignment vertical="center" wrapText="1"/>
    </xf>
    <xf numFmtId="200" fontId="3" fillId="0" borderId="1" xfId="1620" applyNumberFormat="1" applyFont="1" applyFill="1" applyBorder="1" applyAlignment="1">
      <alignment horizontal="right" vertical="center" wrapText="1"/>
    </xf>
    <xf numFmtId="0" fontId="3" fillId="0" borderId="1" xfId="1717" applyFont="1" applyBorder="1" applyAlignment="1">
      <alignment horizontal="center" vertical="center"/>
    </xf>
    <xf numFmtId="0" fontId="3" fillId="0" borderId="1" xfId="1717" applyFont="1" applyBorder="1" applyAlignment="1">
      <alignment horizontal="left" vertical="center"/>
    </xf>
    <xf numFmtId="0" fontId="1" fillId="0" borderId="0" xfId="1620" applyFont="1" applyFill="1" applyAlignment="1">
      <alignment vertical="center"/>
    </xf>
    <xf numFmtId="0" fontId="2" fillId="0" borderId="0" xfId="1620" applyFont="1" applyFill="1" applyAlignment="1">
      <alignment vertical="center"/>
    </xf>
    <xf numFmtId="0" fontId="3" fillId="0" borderId="0" xfId="1620" applyFont="1" applyFill="1" applyAlignment="1">
      <alignment vertical="center"/>
    </xf>
    <xf numFmtId="0" fontId="1" fillId="0" borderId="0" xfId="1712" applyFont="1" applyFill="1" applyAlignment="1">
      <alignment horizontal="left" vertical="center"/>
    </xf>
    <xf numFmtId="0" fontId="2" fillId="0" borderId="0" xfId="1620" applyFont="1" applyFill="1" applyAlignment="1">
      <alignment horizontal="center" vertical="center" wrapText="1"/>
    </xf>
    <xf numFmtId="0" fontId="3" fillId="0" borderId="0" xfId="1620" applyFont="1" applyFill="1" applyAlignment="1">
      <alignment horizontal="right" vertical="center"/>
    </xf>
    <xf numFmtId="0" fontId="3" fillId="0" borderId="1" xfId="1620" applyFont="1" applyFill="1" applyBorder="1" applyAlignment="1">
      <alignment vertical="center"/>
    </xf>
    <xf numFmtId="3" fontId="3" fillId="0" borderId="0" xfId="1620" applyNumberFormat="1" applyFont="1" applyFill="1" applyAlignment="1">
      <alignment horizontal="right" vertical="center"/>
    </xf>
    <xf numFmtId="0" fontId="3" fillId="0" borderId="1" xfId="1717" applyFont="1" applyFill="1" applyBorder="1" applyAlignment="1">
      <alignment horizontal="center" vertical="center"/>
    </xf>
    <xf numFmtId="0" fontId="3" fillId="0" borderId="1" xfId="1620" applyFont="1" applyFill="1" applyBorder="1" applyAlignment="1">
      <alignment horizontal="center" vertical="center"/>
    </xf>
    <xf numFmtId="0" fontId="3" fillId="0" borderId="1" xfId="1717" applyFont="1" applyFill="1" applyBorder="1" applyAlignment="1">
      <alignment horizontal="left" vertical="center"/>
    </xf>
    <xf numFmtId="3" fontId="3" fillId="0" borderId="1" xfId="1620" applyNumberFormat="1" applyFont="1" applyFill="1" applyBorder="1" applyAlignment="1">
      <alignment horizontal="left" vertical="center"/>
    </xf>
    <xf numFmtId="200" fontId="3" fillId="0" borderId="0" xfId="1620" applyNumberFormat="1" applyFont="1" applyFill="1" applyAlignment="1">
      <alignment vertical="center"/>
    </xf>
    <xf numFmtId="0" fontId="1" fillId="0" borderId="0" xfId="1728" applyFont="1" applyFill="1" applyAlignment="1">
      <alignment horizontal="left" vertical="center"/>
    </xf>
    <xf numFmtId="0" fontId="2" fillId="0" borderId="0" xfId="1627" applyFont="1" applyFill="1" applyBorder="1" applyAlignment="1">
      <alignment vertical="center"/>
    </xf>
    <xf numFmtId="0" fontId="3" fillId="0" borderId="0" xfId="1728" applyFont="1" applyFill="1" applyBorder="1" applyAlignment="1">
      <alignment vertical="center"/>
    </xf>
    <xf numFmtId="0" fontId="3" fillId="0" borderId="0" xfId="1728" applyFont="1" applyFill="1" applyBorder="1" applyAlignment="1">
      <alignment horizontal="center" vertical="center" wrapText="1"/>
    </xf>
    <xf numFmtId="0" fontId="3" fillId="0" borderId="0" xfId="1728" applyFont="1" applyFill="1" applyBorder="1" applyAlignment="1">
      <alignment vertical="center" wrapText="1"/>
    </xf>
    <xf numFmtId="0" fontId="3" fillId="0" borderId="0" xfId="1728" applyFont="1" applyFill="1" applyAlignment="1">
      <alignment vertical="center"/>
    </xf>
    <xf numFmtId="0" fontId="0" fillId="0" borderId="0" xfId="1728" applyFont="1" applyFill="1" applyAlignment="1">
      <alignment vertical="center"/>
    </xf>
    <xf numFmtId="0" fontId="0" fillId="0" borderId="0" xfId="1728" applyFill="1" applyAlignment="1">
      <alignment vertical="center"/>
    </xf>
    <xf numFmtId="0" fontId="7" fillId="0" borderId="0" xfId="1728" applyFont="1" applyFill="1" applyAlignment="1">
      <alignment vertical="center"/>
    </xf>
    <xf numFmtId="0" fontId="2" fillId="0" borderId="0" xfId="1627" applyFont="1" applyFill="1" applyBorder="1" applyAlignment="1">
      <alignment horizontal="center" vertical="center" wrapText="1"/>
    </xf>
    <xf numFmtId="0" fontId="2" fillId="0" borderId="0" xfId="1627" applyFont="1" applyFill="1" applyBorder="1" applyAlignment="1">
      <alignment horizontal="center" vertical="center"/>
    </xf>
    <xf numFmtId="0" fontId="3" fillId="0" borderId="0" xfId="1728" applyFont="1" applyFill="1" applyBorder="1" applyAlignment="1">
      <alignment horizontal="right" vertical="center"/>
    </xf>
    <xf numFmtId="0" fontId="3" fillId="0" borderId="1" xfId="1728" applyFont="1" applyFill="1" applyBorder="1" applyAlignment="1">
      <alignment horizontal="center" vertical="center" wrapText="1"/>
    </xf>
    <xf numFmtId="0" fontId="3" fillId="0" borderId="1" xfId="1627" applyFont="1" applyFill="1" applyBorder="1" applyAlignment="1">
      <alignment horizontal="center" vertical="center" wrapText="1"/>
    </xf>
    <xf numFmtId="0" fontId="3" fillId="0" borderId="1" xfId="1613" applyFont="1" applyFill="1" applyBorder="1" applyAlignment="1">
      <alignment horizontal="left" vertical="center"/>
    </xf>
    <xf numFmtId="192" fontId="3" fillId="0" borderId="1" xfId="1613" applyNumberFormat="1" applyFont="1" applyFill="1" applyBorder="1" applyAlignment="1">
      <alignment horizontal="right" vertical="center" wrapText="1"/>
    </xf>
    <xf numFmtId="0" fontId="3" fillId="0" borderId="1" xfId="1613" applyFont="1" applyFill="1" applyBorder="1" applyAlignment="1">
      <alignment vertical="center"/>
    </xf>
    <xf numFmtId="0" fontId="3" fillId="0" borderId="0" xfId="1613" applyFont="1" applyFill="1" applyBorder="1" applyAlignment="1">
      <alignment horizontal="center" vertical="center" wrapText="1"/>
    </xf>
    <xf numFmtId="3" fontId="3" fillId="0" borderId="0" xfId="1613" applyNumberFormat="1" applyFont="1" applyFill="1" applyBorder="1" applyAlignment="1">
      <alignment vertical="center" wrapText="1"/>
    </xf>
    <xf numFmtId="0" fontId="3" fillId="0" borderId="0" xfId="1728" applyFont="1" applyFill="1" applyAlignment="1">
      <alignment vertical="center" wrapText="1"/>
    </xf>
    <xf numFmtId="0" fontId="3" fillId="0" borderId="0" xfId="1728" applyFont="1" applyFill="1" applyAlignment="1">
      <alignment horizontal="left" vertical="center" wrapText="1"/>
    </xf>
    <xf numFmtId="0" fontId="1" fillId="0" borderId="0" xfId="1613" applyFont="1" applyFill="1" applyAlignment="1">
      <alignment horizontal="left" vertical="center"/>
    </xf>
    <xf numFmtId="0" fontId="3" fillId="0" borderId="1" xfId="1728" applyFont="1" applyFill="1" applyBorder="1" applyAlignment="1">
      <alignment vertical="center" wrapText="1"/>
    </xf>
    <xf numFmtId="200" fontId="3" fillId="0" borderId="1" xfId="1728" applyNumberFormat="1" applyFont="1" applyFill="1" applyBorder="1" applyAlignment="1">
      <alignment horizontal="right" vertical="center" wrapText="1"/>
    </xf>
    <xf numFmtId="0" fontId="1" fillId="0" borderId="0" xfId="1709" applyFont="1" applyFill="1" applyAlignment="1">
      <alignment vertical="center"/>
    </xf>
    <xf numFmtId="0" fontId="2" fillId="0" borderId="0" xfId="1709" applyFont="1" applyFill="1">
      <alignment vertical="center"/>
    </xf>
    <xf numFmtId="0" fontId="3" fillId="0" borderId="0" xfId="1709" applyFont="1" applyFill="1">
      <alignment vertical="center"/>
    </xf>
    <xf numFmtId="0" fontId="3" fillId="0" borderId="0" xfId="1613" applyFont="1" applyFill="1"/>
    <xf numFmtId="0" fontId="2" fillId="0" borderId="0" xfId="1709" applyFont="1" applyFill="1" applyAlignment="1">
      <alignment horizontal="center" vertical="center" wrapText="1"/>
    </xf>
    <xf numFmtId="0" fontId="2" fillId="0" borderId="0" xfId="1709" applyFont="1" applyFill="1" applyAlignment="1">
      <alignment horizontal="center" vertical="center"/>
    </xf>
    <xf numFmtId="0" fontId="3" fillId="0" borderId="5" xfId="1709" applyFont="1" applyFill="1" applyBorder="1" applyAlignment="1">
      <alignment horizontal="right" vertical="center"/>
    </xf>
    <xf numFmtId="0" fontId="3" fillId="0" borderId="1" xfId="1613" applyFont="1" applyFill="1" applyBorder="1" applyAlignment="1">
      <alignment horizontal="center" vertical="center"/>
    </xf>
    <xf numFmtId="192" fontId="3" fillId="0" borderId="1" xfId="1613" applyNumberFormat="1" applyFont="1" applyFill="1" applyBorder="1" applyAlignment="1">
      <alignment horizontal="right" vertical="center"/>
    </xf>
    <xf numFmtId="0" fontId="3" fillId="0" borderId="1" xfId="1627" applyFont="1" applyFill="1" applyBorder="1" applyAlignment="1">
      <alignment horizontal="left" vertical="center"/>
    </xf>
    <xf numFmtId="0" fontId="3" fillId="0" borderId="1" xfId="1627" applyFont="1" applyFill="1" applyBorder="1" applyAlignment="1">
      <alignment horizontal="left" vertical="center" wrapText="1"/>
    </xf>
    <xf numFmtId="0" fontId="3" fillId="0" borderId="1" xfId="1629" applyFont="1" applyFill="1" applyBorder="1" applyAlignment="1">
      <alignment horizontal="left" vertical="center"/>
    </xf>
    <xf numFmtId="0" fontId="0" fillId="0" borderId="0" xfId="1709" applyFill="1" applyBorder="1" applyAlignment="1">
      <alignment vertical="center"/>
    </xf>
    <xf numFmtId="0" fontId="8" fillId="0" borderId="0" xfId="1709" applyFont="1" applyFill="1" applyBorder="1" applyAlignment="1">
      <alignment vertical="center"/>
    </xf>
    <xf numFmtId="0" fontId="1" fillId="0" borderId="0" xfId="1709" applyFont="1" applyFill="1" applyBorder="1" applyAlignment="1">
      <alignment horizontal="left" vertical="center"/>
    </xf>
    <xf numFmtId="0" fontId="2" fillId="0" borderId="0" xfId="1709" applyFont="1" applyFill="1" applyBorder="1" applyAlignment="1">
      <alignment horizontal="center" vertical="center"/>
    </xf>
    <xf numFmtId="0" fontId="3" fillId="0" borderId="0" xfId="1709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627" applyFont="1" applyFill="1" applyBorder="1" applyAlignment="1">
      <alignment horizontal="center" vertical="center"/>
    </xf>
    <xf numFmtId="0" fontId="3" fillId="2" borderId="1" xfId="1629" applyFont="1" applyFill="1" applyBorder="1" applyAlignment="1">
      <alignment horizontal="center" vertical="center"/>
    </xf>
    <xf numFmtId="0" fontId="3" fillId="0" borderId="1" xfId="1629" applyFont="1" applyFill="1" applyBorder="1" applyAlignment="1">
      <alignment horizontal="center" vertical="center"/>
    </xf>
    <xf numFmtId="49" fontId="3" fillId="0" borderId="1" xfId="2772" applyNumberFormat="1" applyFont="1" applyFill="1" applyBorder="1" applyAlignment="1">
      <alignment horizontal="center" vertical="center"/>
    </xf>
    <xf numFmtId="192" fontId="3" fillId="0" borderId="1" xfId="1713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 applyProtection="1">
      <alignment vertical="center"/>
    </xf>
    <xf numFmtId="193" fontId="3" fillId="2" borderId="1" xfId="0" applyNumberFormat="1" applyFont="1" applyFill="1" applyBorder="1" applyAlignment="1" applyProtection="1">
      <alignment vertical="center"/>
    </xf>
    <xf numFmtId="193" fontId="3" fillId="0" borderId="1" xfId="1713" applyNumberFormat="1" applyFont="1" applyFill="1" applyBorder="1" applyAlignment="1">
      <alignment vertical="center"/>
    </xf>
    <xf numFmtId="192" fontId="3" fillId="0" borderId="1" xfId="1709" applyNumberFormat="1" applyFont="1" applyFill="1" applyBorder="1" applyAlignment="1">
      <alignment horizontal="right" vertical="center"/>
    </xf>
    <xf numFmtId="193" fontId="3" fillId="0" borderId="1" xfId="0" applyNumberFormat="1" applyFont="1" applyFill="1" applyBorder="1" applyAlignment="1">
      <alignment vertical="center"/>
    </xf>
    <xf numFmtId="193" fontId="3" fillId="0" borderId="1" xfId="1709" applyNumberFormat="1" applyFont="1" applyFill="1" applyBorder="1" applyAlignment="1">
      <alignment vertical="center"/>
    </xf>
    <xf numFmtId="193" fontId="3" fillId="0" borderId="1" xfId="0" applyNumberFormat="1" applyFont="1" applyFill="1" applyBorder="1" applyAlignment="1" applyProtection="1">
      <alignment horizontal="left" vertical="center"/>
    </xf>
    <xf numFmtId="0" fontId="3" fillId="0" borderId="5" xfId="1709" applyFont="1" applyFill="1" applyBorder="1" applyAlignment="1">
      <alignment horizontal="center" vertical="center"/>
    </xf>
    <xf numFmtId="0" fontId="1" fillId="0" borderId="0" xfId="1623" applyFont="1" applyFill="1" applyAlignment="1">
      <alignment vertical="center"/>
    </xf>
    <xf numFmtId="0" fontId="2" fillId="0" borderId="0" xfId="1623" applyFont="1" applyFill="1">
      <alignment vertical="center"/>
    </xf>
    <xf numFmtId="0" fontId="3" fillId="0" borderId="0" xfId="1623" applyFont="1" applyFill="1">
      <alignment vertical="center"/>
    </xf>
    <xf numFmtId="0" fontId="3" fillId="0" borderId="0" xfId="1623" applyFont="1" applyFill="1" applyAlignment="1">
      <alignment horizontal="center" vertical="center"/>
    </xf>
    <xf numFmtId="0" fontId="1" fillId="0" borderId="0" xfId="1623" applyFont="1" applyFill="1" applyAlignment="1">
      <alignment horizontal="center" vertical="center"/>
    </xf>
    <xf numFmtId="0" fontId="2" fillId="0" borderId="0" xfId="1623" applyFont="1" applyFill="1" applyAlignment="1">
      <alignment horizontal="center" vertical="center"/>
    </xf>
    <xf numFmtId="0" fontId="3" fillId="0" borderId="5" xfId="1623" applyFont="1" applyFill="1" applyBorder="1" applyAlignment="1">
      <alignment horizontal="right" vertical="center"/>
    </xf>
    <xf numFmtId="0" fontId="3" fillId="0" borderId="6" xfId="1623" applyFont="1" applyFill="1" applyBorder="1" applyAlignment="1">
      <alignment horizontal="center" vertical="center"/>
    </xf>
    <xf numFmtId="0" fontId="3" fillId="0" borderId="1" xfId="1623" applyFont="1" applyFill="1" applyBorder="1" applyAlignment="1">
      <alignment horizontal="center" vertical="center"/>
    </xf>
    <xf numFmtId="0" fontId="3" fillId="0" borderId="1" xfId="1738" applyFont="1" applyFill="1" applyBorder="1" applyAlignment="1">
      <alignment horizontal="center" vertical="center" wrapText="1"/>
    </xf>
    <xf numFmtId="0" fontId="3" fillId="0" borderId="1" xfId="1623" applyFont="1" applyFill="1" applyBorder="1" applyAlignment="1">
      <alignment horizontal="center" vertical="center" wrapText="1"/>
    </xf>
    <xf numFmtId="49" fontId="3" fillId="0" borderId="1" xfId="1623" applyNumberFormat="1" applyFont="1" applyFill="1" applyBorder="1" applyAlignment="1">
      <alignment horizontal="left" vertical="center" wrapText="1"/>
    </xf>
    <xf numFmtId="200" fontId="3" fillId="0" borderId="1" xfId="1623" applyNumberFormat="1" applyFont="1" applyFill="1" applyBorder="1" applyAlignment="1">
      <alignment vertical="center"/>
    </xf>
    <xf numFmtId="49" fontId="3" fillId="0" borderId="1" xfId="1623" applyNumberFormat="1" applyFont="1" applyFill="1" applyBorder="1" applyAlignment="1">
      <alignment horizontal="left" vertical="center" wrapText="1" indent="1"/>
    </xf>
    <xf numFmtId="0" fontId="3" fillId="0" borderId="1" xfId="1613" applyFont="1" applyFill="1" applyBorder="1" applyAlignment="1">
      <alignment vertical="center" wrapText="1"/>
    </xf>
    <xf numFmtId="200" fontId="3" fillId="0" borderId="0" xfId="1623" applyNumberFormat="1" applyFont="1" applyFill="1">
      <alignment vertical="center"/>
    </xf>
    <xf numFmtId="0" fontId="3" fillId="0" borderId="1" xfId="1623" applyFont="1" applyFill="1" applyBorder="1" applyAlignment="1">
      <alignment vertical="center"/>
    </xf>
    <xf numFmtId="200" fontId="3" fillId="0" borderId="0" xfId="1623" applyNumberFormat="1" applyFont="1" applyFill="1" applyAlignment="1">
      <alignment horizontal="center" vertical="center"/>
    </xf>
    <xf numFmtId="192" fontId="3" fillId="0" borderId="0" xfId="1623" applyNumberFormat="1" applyFont="1" applyFill="1" applyAlignment="1">
      <alignment horizontal="center" vertical="center"/>
    </xf>
    <xf numFmtId="194" fontId="3" fillId="0" borderId="0" xfId="1623" applyNumberFormat="1" applyFont="1" applyFill="1">
      <alignment vertical="center"/>
    </xf>
    <xf numFmtId="0" fontId="1" fillId="0" borderId="0" xfId="1710" applyFont="1" applyFill="1" applyAlignment="1">
      <alignment vertical="center"/>
    </xf>
    <xf numFmtId="194" fontId="1" fillId="0" borderId="0" xfId="1623" applyNumberFormat="1" applyFont="1" applyFill="1" applyAlignment="1">
      <alignment vertical="center"/>
    </xf>
    <xf numFmtId="194" fontId="3" fillId="0" borderId="0" xfId="1623" applyNumberFormat="1" applyFont="1" applyFill="1" applyAlignment="1">
      <alignment horizontal="right" vertical="center"/>
    </xf>
    <xf numFmtId="0" fontId="3" fillId="0" borderId="1" xfId="1613" applyFont="1" applyFill="1" applyBorder="1" applyAlignment="1">
      <alignment horizontal="center" vertical="center" wrapText="1"/>
    </xf>
    <xf numFmtId="194" fontId="3" fillId="0" borderId="1" xfId="1613" applyNumberFormat="1" applyFont="1" applyFill="1" applyBorder="1" applyAlignment="1">
      <alignment horizontal="center" vertical="center" wrapText="1"/>
    </xf>
    <xf numFmtId="49" fontId="3" fillId="0" borderId="1" xfId="1613" applyNumberFormat="1" applyFont="1" applyFill="1" applyBorder="1" applyAlignment="1">
      <alignment horizontal="left" vertical="center" wrapText="1"/>
    </xf>
    <xf numFmtId="200" fontId="3" fillId="0" borderId="1" xfId="1623" applyNumberFormat="1" applyFont="1" applyFill="1" applyBorder="1" applyAlignment="1">
      <alignment horizontal="right" vertical="center" wrapText="1"/>
    </xf>
    <xf numFmtId="194" fontId="3" fillId="0" borderId="1" xfId="1623" applyNumberFormat="1" applyFont="1" applyFill="1" applyBorder="1">
      <alignment vertical="center"/>
    </xf>
    <xf numFmtId="3" fontId="3" fillId="0" borderId="1" xfId="1613" applyNumberFormat="1" applyFont="1" applyFill="1" applyBorder="1" applyAlignment="1">
      <alignment vertical="center"/>
    </xf>
    <xf numFmtId="196" fontId="3" fillId="0" borderId="0" xfId="1623" applyNumberFormat="1" applyFont="1" applyFill="1">
      <alignment vertical="center"/>
    </xf>
    <xf numFmtId="4" fontId="3" fillId="0" borderId="1" xfId="1613" applyNumberFormat="1" applyFont="1" applyFill="1" applyBorder="1" applyAlignment="1">
      <alignment vertical="center"/>
    </xf>
    <xf numFmtId="0" fontId="1" fillId="0" borderId="0" xfId="1709" applyFont="1" applyAlignment="1">
      <alignment vertical="center"/>
    </xf>
    <xf numFmtId="0" fontId="2" fillId="0" borderId="0" xfId="1613" applyFont="1"/>
    <xf numFmtId="0" fontId="3" fillId="0" borderId="0" xfId="1613" applyFont="1"/>
    <xf numFmtId="0" fontId="3" fillId="0" borderId="0" xfId="1709" applyFont="1">
      <alignment vertical="center"/>
    </xf>
    <xf numFmtId="0" fontId="2" fillId="0" borderId="0" xfId="1613" applyFont="1" applyAlignment="1">
      <alignment horizontal="center" vertical="center"/>
    </xf>
    <xf numFmtId="0" fontId="3" fillId="0" borderId="0" xfId="1613" applyFont="1" applyAlignment="1">
      <alignment horizontal="center" vertical="center"/>
    </xf>
    <xf numFmtId="1" fontId="3" fillId="0" borderId="0" xfId="1613" applyNumberFormat="1" applyFont="1" applyAlignment="1">
      <alignment horizontal="right" vertical="center"/>
    </xf>
    <xf numFmtId="0" fontId="3" fillId="0" borderId="6" xfId="1613" applyFont="1" applyBorder="1" applyAlignment="1">
      <alignment horizontal="center" vertical="center"/>
    </xf>
    <xf numFmtId="0" fontId="3" fillId="0" borderId="1" xfId="1613" applyFont="1" applyBorder="1" applyAlignment="1">
      <alignment horizontal="center" vertical="center"/>
    </xf>
    <xf numFmtId="194" fontId="3" fillId="0" borderId="1" xfId="1613" applyNumberFormat="1" applyFont="1" applyBorder="1" applyAlignment="1">
      <alignment horizontal="center" vertical="center" wrapText="1"/>
    </xf>
    <xf numFmtId="0" fontId="3" fillId="0" borderId="1" xfId="1709" applyFont="1" applyBorder="1">
      <alignment vertical="center"/>
    </xf>
    <xf numFmtId="192" fontId="3" fillId="0" borderId="1" xfId="1709" applyNumberFormat="1" applyFont="1" applyBorder="1" applyAlignment="1">
      <alignment horizontal="right" vertical="center"/>
    </xf>
    <xf numFmtId="194" fontId="3" fillId="0" borderId="1" xfId="1709" applyNumberFormat="1" applyFont="1" applyBorder="1">
      <alignment vertical="center"/>
    </xf>
    <xf numFmtId="192" fontId="3" fillId="0" borderId="0" xfId="1709" applyNumberFormat="1" applyFont="1">
      <alignment vertical="center"/>
    </xf>
    <xf numFmtId="0" fontId="9" fillId="0" borderId="0" xfId="1672" applyFont="1" applyAlignment="1">
      <alignment vertical="center"/>
    </xf>
    <xf numFmtId="0" fontId="10" fillId="0" borderId="0" xfId="1672" applyFont="1" applyAlignment="1">
      <alignment vertical="center"/>
    </xf>
    <xf numFmtId="0" fontId="3" fillId="0" borderId="0" xfId="1672" applyFont="1" applyAlignment="1">
      <alignment vertical="center"/>
    </xf>
    <xf numFmtId="0" fontId="4" fillId="0" borderId="0" xfId="1672" applyFont="1" applyAlignment="1">
      <alignment vertical="center"/>
    </xf>
    <xf numFmtId="0" fontId="10" fillId="0" borderId="0" xfId="1672" applyFont="1" applyAlignment="1">
      <alignment horizontal="center" vertical="center"/>
    </xf>
    <xf numFmtId="0" fontId="3" fillId="0" borderId="0" xfId="1672" applyFont="1" applyAlignment="1">
      <alignment horizontal="right" vertical="center"/>
    </xf>
    <xf numFmtId="0" fontId="4" fillId="0" borderId="0" xfId="1613" applyFont="1" applyAlignment="1">
      <alignment horizontal="right" vertical="center"/>
    </xf>
    <xf numFmtId="0" fontId="3" fillId="0" borderId="0" xfId="1672" applyFont="1" applyAlignment="1">
      <alignment horizontal="center" vertical="center"/>
    </xf>
    <xf numFmtId="0" fontId="4" fillId="0" borderId="1" xfId="1613" applyFont="1" applyBorder="1" applyAlignment="1">
      <alignment horizontal="center" vertical="center"/>
    </xf>
    <xf numFmtId="0" fontId="4" fillId="0" borderId="1" xfId="1613" applyFont="1" applyBorder="1" applyAlignment="1">
      <alignment vertical="center"/>
    </xf>
    <xf numFmtId="3" fontId="4" fillId="0" borderId="1" xfId="1613" applyNumberFormat="1" applyFont="1" applyFill="1" applyBorder="1" applyAlignment="1">
      <alignment horizontal="right" vertical="center"/>
    </xf>
    <xf numFmtId="0" fontId="4" fillId="0" borderId="1" xfId="1613" applyFont="1" applyFill="1" applyBorder="1" applyAlignment="1">
      <alignment vertical="center" wrapText="1"/>
    </xf>
    <xf numFmtId="3" fontId="3" fillId="0" borderId="0" xfId="1672" applyNumberFormat="1" applyFont="1" applyAlignment="1">
      <alignment vertical="center"/>
    </xf>
    <xf numFmtId="0" fontId="4" fillId="0" borderId="1" xfId="1613" applyFont="1" applyFill="1" applyBorder="1" applyAlignment="1">
      <alignment vertical="center"/>
    </xf>
    <xf numFmtId="0" fontId="1" fillId="0" borderId="0" xfId="1672" applyFont="1" applyAlignment="1">
      <alignment vertical="center"/>
    </xf>
    <xf numFmtId="0" fontId="3" fillId="0" borderId="1" xfId="1672" applyFont="1" applyBorder="1" applyAlignment="1">
      <alignment horizontal="center" vertical="center"/>
    </xf>
    <xf numFmtId="192" fontId="3" fillId="0" borderId="1" xfId="1672" applyNumberFormat="1" applyFont="1" applyBorder="1" applyAlignment="1">
      <alignment horizontal="center" vertical="center" wrapText="1"/>
    </xf>
    <xf numFmtId="0" fontId="4" fillId="0" borderId="1" xfId="1613" applyFont="1" applyFill="1" applyBorder="1" applyAlignment="1">
      <alignment horizontal="center" vertical="center"/>
    </xf>
    <xf numFmtId="0" fontId="9" fillId="0" borderId="0" xfId="1613" applyFont="1" applyAlignment="1">
      <alignment vertical="center"/>
    </xf>
    <xf numFmtId="0" fontId="10" fillId="0" borderId="0" xfId="1613" applyFont="1" applyAlignment="1">
      <alignment vertical="center"/>
    </xf>
    <xf numFmtId="0" fontId="3" fillId="0" borderId="0" xfId="1613" applyFont="1" applyAlignment="1">
      <alignment vertical="center"/>
    </xf>
    <xf numFmtId="0" fontId="4" fillId="0" borderId="0" xfId="1613" applyFont="1" applyAlignment="1">
      <alignment vertical="center"/>
    </xf>
    <xf numFmtId="0" fontId="4" fillId="0" borderId="0" xfId="1613" applyFont="1" applyFill="1" applyAlignment="1">
      <alignment vertical="center"/>
    </xf>
    <xf numFmtId="0" fontId="1" fillId="0" borderId="0" xfId="1613" applyFont="1" applyAlignment="1">
      <alignment vertical="center"/>
    </xf>
    <xf numFmtId="0" fontId="9" fillId="0" borderId="0" xfId="1613" applyFont="1" applyFill="1" applyAlignment="1">
      <alignment vertical="center"/>
    </xf>
    <xf numFmtId="0" fontId="10" fillId="0" borderId="0" xfId="1613" applyFont="1" applyAlignment="1">
      <alignment horizontal="center" vertical="center"/>
    </xf>
    <xf numFmtId="0" fontId="10" fillId="0" borderId="0" xfId="1613" applyFont="1" applyFill="1" applyAlignment="1">
      <alignment horizontal="center" vertical="center"/>
    </xf>
    <xf numFmtId="0" fontId="4" fillId="0" borderId="0" xfId="1613" applyFont="1" applyFill="1" applyAlignment="1">
      <alignment horizontal="right" vertical="center"/>
    </xf>
    <xf numFmtId="0" fontId="4" fillId="0" borderId="0" xfId="1613" applyFont="1" applyAlignment="1">
      <alignment horizontal="center" vertical="center"/>
    </xf>
    <xf numFmtId="3" fontId="4" fillId="0" borderId="1" xfId="1613" applyNumberFormat="1" applyFont="1" applyBorder="1" applyAlignment="1">
      <alignment horizontal="right" vertical="center"/>
    </xf>
    <xf numFmtId="3" fontId="4" fillId="0" borderId="0" xfId="1613" applyNumberFormat="1" applyFont="1" applyAlignment="1">
      <alignment vertical="center"/>
    </xf>
    <xf numFmtId="0" fontId="1" fillId="0" borderId="0" xfId="1609" applyFont="1" applyFill="1" applyAlignment="1">
      <alignment vertical="center"/>
    </xf>
    <xf numFmtId="0" fontId="2" fillId="0" borderId="0" xfId="1609" applyFont="1" applyFill="1" applyAlignment="1">
      <alignment vertical="center"/>
    </xf>
    <xf numFmtId="0" fontId="3" fillId="0" borderId="0" xfId="1704" applyFont="1" applyFill="1" applyAlignment="1">
      <alignment vertical="center"/>
    </xf>
    <xf numFmtId="0" fontId="3" fillId="0" borderId="0" xfId="1613" applyFont="1" applyFill="1" applyAlignment="1"/>
    <xf numFmtId="0" fontId="3" fillId="0" borderId="0" xfId="1609" applyFont="1" applyFill="1" applyAlignment="1">
      <alignment horizontal="center" vertical="center"/>
    </xf>
    <xf numFmtId="0" fontId="3" fillId="0" borderId="0" xfId="1609" applyFont="1" applyFill="1" applyAlignment="1">
      <alignment vertical="center"/>
    </xf>
    <xf numFmtId="0" fontId="2" fillId="0" borderId="0" xfId="1609" applyFont="1" applyFill="1" applyAlignment="1">
      <alignment horizontal="center" vertical="center"/>
    </xf>
    <xf numFmtId="0" fontId="3" fillId="0" borderId="5" xfId="1609" applyFont="1" applyFill="1" applyBorder="1" applyAlignment="1">
      <alignment horizontal="right" vertical="center"/>
    </xf>
    <xf numFmtId="0" fontId="3" fillId="0" borderId="1" xfId="1609" applyFont="1" applyFill="1" applyBorder="1" applyAlignment="1">
      <alignment horizontal="center" vertical="center"/>
    </xf>
    <xf numFmtId="3" fontId="3" fillId="0" borderId="1" xfId="1734" applyNumberFormat="1" applyFont="1" applyFill="1" applyBorder="1" applyAlignment="1">
      <alignment vertical="center" wrapText="1"/>
    </xf>
    <xf numFmtId="3" fontId="3" fillId="0" borderId="1" xfId="1734" applyNumberFormat="1" applyFont="1" applyFill="1" applyBorder="1" applyAlignment="1">
      <alignment horizontal="right" vertical="center" wrapText="1"/>
    </xf>
    <xf numFmtId="0" fontId="3" fillId="0" borderId="1" xfId="1734" applyFont="1" applyFill="1" applyBorder="1" applyAlignment="1">
      <alignment horizontal="left" vertical="center" wrapText="1"/>
    </xf>
    <xf numFmtId="192" fontId="3" fillId="0" borderId="1" xfId="1609" applyNumberFormat="1" applyFont="1" applyFill="1" applyBorder="1" applyAlignment="1">
      <alignment horizontal="right" vertical="center" wrapText="1"/>
    </xf>
    <xf numFmtId="3" fontId="3" fillId="0" borderId="1" xfId="1734" applyNumberFormat="1" applyFont="1" applyFill="1" applyBorder="1" applyAlignment="1">
      <alignment horizontal="center" vertical="center" wrapText="1"/>
    </xf>
    <xf numFmtId="1" fontId="3" fillId="0" borderId="1" xfId="1609" applyNumberFormat="1" applyFont="1" applyFill="1" applyBorder="1" applyAlignment="1">
      <alignment vertical="center"/>
    </xf>
    <xf numFmtId="0" fontId="3" fillId="0" borderId="0" xfId="1609" applyFont="1" applyFill="1" applyAlignment="1">
      <alignment horizontal="right" vertical="center"/>
    </xf>
    <xf numFmtId="192" fontId="3" fillId="0" borderId="1" xfId="1704" applyNumberFormat="1" applyFont="1" applyFill="1" applyBorder="1" applyAlignment="1">
      <alignment vertical="center"/>
    </xf>
    <xf numFmtId="3" fontId="3" fillId="0" borderId="1" xfId="1704" applyNumberFormat="1" applyFont="1" applyFill="1" applyBorder="1" applyAlignment="1">
      <alignment vertical="center"/>
    </xf>
    <xf numFmtId="1" fontId="3" fillId="0" borderId="1" xfId="1613" applyNumberFormat="1" applyFont="1" applyFill="1" applyBorder="1" applyAlignment="1" applyProtection="1">
      <alignment vertical="center"/>
      <protection locked="0"/>
    </xf>
    <xf numFmtId="0" fontId="3" fillId="0" borderId="1" xfId="1609" applyFont="1" applyFill="1" applyBorder="1" applyAlignment="1">
      <alignment vertical="center"/>
    </xf>
    <xf numFmtId="3" fontId="3" fillId="0" borderId="1" xfId="1704" applyNumberFormat="1" applyFont="1" applyFill="1" applyBorder="1" applyAlignment="1">
      <alignment horizontal="left" vertical="center"/>
    </xf>
    <xf numFmtId="192" fontId="3" fillId="0" borderId="0" xfId="1609" applyNumberFormat="1" applyFont="1" applyFill="1" applyAlignment="1">
      <alignment vertical="center"/>
    </xf>
    <xf numFmtId="3" fontId="3" fillId="0" borderId="0" xfId="1609" applyNumberFormat="1" applyFont="1" applyFill="1" applyAlignment="1">
      <alignment vertical="center"/>
    </xf>
    <xf numFmtId="202" fontId="3" fillId="0" borderId="0" xfId="1609" applyNumberFormat="1" applyFont="1" applyFill="1" applyAlignment="1">
      <alignment vertical="center"/>
    </xf>
    <xf numFmtId="0" fontId="0" fillId="0" borderId="0" xfId="1609" applyFont="1" applyFill="1" applyBorder="1" applyAlignment="1">
      <alignment vertical="center"/>
    </xf>
    <xf numFmtId="0" fontId="1" fillId="0" borderId="0" xfId="1609" applyFont="1" applyFill="1" applyBorder="1" applyAlignment="1">
      <alignment vertical="center"/>
    </xf>
    <xf numFmtId="0" fontId="2" fillId="0" borderId="0" xfId="1609" applyFont="1" applyFill="1" applyBorder="1" applyAlignment="1">
      <alignment horizontal="center" vertical="center"/>
    </xf>
    <xf numFmtId="0" fontId="3" fillId="0" borderId="5" xfId="1609" applyFont="1" applyFill="1" applyBorder="1" applyAlignment="1">
      <alignment vertical="center"/>
    </xf>
    <xf numFmtId="0" fontId="3" fillId="0" borderId="1" xfId="1609" applyFont="1" applyFill="1" applyBorder="1" applyAlignment="1">
      <alignment horizontal="center" vertical="center" wrapText="1"/>
    </xf>
    <xf numFmtId="0" fontId="3" fillId="0" borderId="1" xfId="1662" applyFont="1" applyFill="1" applyBorder="1" applyAlignment="1">
      <alignment vertical="center" wrapText="1"/>
    </xf>
    <xf numFmtId="200" fontId="3" fillId="0" borderId="1" xfId="2674" applyNumberFormat="1" applyFont="1" applyFill="1" applyBorder="1" applyAlignment="1">
      <alignment horizontal="right" vertical="center" wrapText="1"/>
    </xf>
    <xf numFmtId="0" fontId="3" fillId="0" borderId="1" xfId="1609" applyFont="1" applyFill="1" applyBorder="1" applyAlignment="1">
      <alignment vertical="center" wrapText="1"/>
    </xf>
    <xf numFmtId="0" fontId="11" fillId="0" borderId="0" xfId="1609" applyFont="1" applyFill="1" applyBorder="1" applyAlignment="1">
      <alignment vertical="center"/>
    </xf>
    <xf numFmtId="0" fontId="12" fillId="0" borderId="0" xfId="1609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10" fontId="0" fillId="0" borderId="0" xfId="0" applyNumberForma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center" vertical="center" wrapText="1"/>
    </xf>
    <xf numFmtId="10" fontId="14" fillId="0" borderId="6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0" fontId="14" fillId="0" borderId="7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203" fontId="14" fillId="0" borderId="1" xfId="0" applyNumberFormat="1" applyFont="1" applyFill="1" applyBorder="1" applyAlignment="1">
      <alignment vertical="center" wrapText="1"/>
    </xf>
    <xf numFmtId="10" fontId="14" fillId="0" borderId="1" xfId="0" applyNumberFormat="1" applyFont="1" applyFill="1" applyBorder="1" applyAlignment="1">
      <alignment vertical="center" wrapText="1"/>
    </xf>
    <xf numFmtId="203" fontId="14" fillId="0" borderId="1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 wrapText="1"/>
    </xf>
    <xf numFmtId="0" fontId="2" fillId="0" borderId="0" xfId="1627" applyFont="1" applyAlignment="1">
      <alignment horizontal="center" vertical="center"/>
    </xf>
    <xf numFmtId="0" fontId="3" fillId="0" borderId="0" xfId="1728" applyFont="1" applyFill="1" applyAlignment="1">
      <alignment horizontal="center" vertical="center" wrapText="1"/>
    </xf>
    <xf numFmtId="0" fontId="2" fillId="0" borderId="0" xfId="1627" applyFont="1" applyAlignment="1">
      <alignment horizontal="center" vertical="center" wrapText="1"/>
    </xf>
    <xf numFmtId="0" fontId="3" fillId="0" borderId="0" xfId="1728" applyFont="1" applyFill="1" applyAlignment="1">
      <alignment horizontal="right" vertical="center"/>
    </xf>
    <xf numFmtId="192" fontId="4" fillId="0" borderId="1" xfId="1613" applyNumberFormat="1" applyFont="1" applyFill="1" applyBorder="1" applyAlignment="1">
      <alignment horizontal="right" vertical="center" wrapText="1"/>
    </xf>
    <xf numFmtId="0" fontId="3" fillId="0" borderId="1" xfId="1728" applyFont="1" applyFill="1" applyBorder="1" applyAlignment="1">
      <alignment vertical="center"/>
    </xf>
    <xf numFmtId="0" fontId="3" fillId="0" borderId="0" xfId="1613" applyFont="1" applyFill="1" applyAlignment="1">
      <alignment vertical="center"/>
    </xf>
    <xf numFmtId="198" fontId="0" fillId="0" borderId="0" xfId="1728" applyNumberFormat="1" applyFill="1" applyAlignment="1">
      <alignment vertical="center"/>
    </xf>
    <xf numFmtId="0" fontId="1" fillId="0" borderId="0" xfId="1613" applyFont="1" applyAlignment="1">
      <alignment horizontal="left" vertical="center"/>
    </xf>
    <xf numFmtId="198" fontId="1" fillId="0" borderId="0" xfId="1728" applyNumberFormat="1" applyFont="1" applyFill="1" applyAlignment="1">
      <alignment horizontal="left" vertical="center"/>
    </xf>
    <xf numFmtId="0" fontId="3" fillId="0" borderId="0" xfId="1613" applyFont="1" applyAlignment="1">
      <alignment horizontal="right" vertical="center"/>
    </xf>
    <xf numFmtId="0" fontId="3" fillId="0" borderId="1" xfId="1613" applyFont="1" applyBorder="1" applyAlignment="1">
      <alignment vertical="center" wrapText="1"/>
    </xf>
    <xf numFmtId="192" fontId="3" fillId="0" borderId="1" xfId="1613" applyNumberFormat="1" applyFont="1" applyFill="1" applyBorder="1" applyAlignment="1">
      <alignment horizontal="center" vertical="center" wrapText="1"/>
    </xf>
    <xf numFmtId="0" fontId="3" fillId="0" borderId="0" xfId="1728" applyFont="1" applyFill="1" applyAlignment="1">
      <alignment horizontal="left" vertical="center"/>
    </xf>
    <xf numFmtId="198" fontId="3" fillId="0" borderId="0" xfId="1728" applyNumberFormat="1" applyFont="1" applyFill="1" applyAlignment="1">
      <alignment vertical="center"/>
    </xf>
    <xf numFmtId="198" fontId="0" fillId="0" borderId="0" xfId="1728" applyNumberFormat="1" applyFont="1" applyFill="1" applyAlignment="1">
      <alignment vertical="center"/>
    </xf>
    <xf numFmtId="0" fontId="0" fillId="0" borderId="0" xfId="1629" applyFont="1" applyFill="1" applyBorder="1" applyAlignment="1">
      <alignment vertical="center" wrapText="1"/>
    </xf>
    <xf numFmtId="0" fontId="0" fillId="0" borderId="0" xfId="1629" applyFont="1" applyFill="1" applyBorder="1" applyAlignment="1">
      <alignment vertical="center"/>
    </xf>
    <xf numFmtId="0" fontId="1" fillId="0" borderId="0" xfId="1629" applyFont="1" applyFill="1" applyBorder="1" applyAlignment="1" applyProtection="1">
      <alignment horizontal="left" vertical="center" wrapText="1"/>
      <protection locked="0"/>
    </xf>
    <xf numFmtId="0" fontId="1" fillId="0" borderId="0" xfId="1629" applyFont="1" applyFill="1" applyBorder="1" applyAlignment="1" applyProtection="1">
      <alignment horizontal="left" vertical="center"/>
      <protection locked="0"/>
    </xf>
    <xf numFmtId="0" fontId="2" fillId="0" borderId="0" xfId="1629" applyFont="1" applyFill="1" applyBorder="1" applyAlignment="1" applyProtection="1">
      <alignment horizontal="center" vertical="center"/>
      <protection locked="0"/>
    </xf>
    <xf numFmtId="0" fontId="3" fillId="0" borderId="0" xfId="1629" applyFont="1" applyFill="1" applyBorder="1" applyAlignment="1" applyProtection="1">
      <alignment vertical="center" wrapText="1"/>
      <protection locked="0"/>
    </xf>
    <xf numFmtId="192" fontId="3" fillId="0" borderId="0" xfId="1629" applyNumberFormat="1" applyFont="1" applyFill="1" applyBorder="1" applyAlignment="1" applyProtection="1">
      <alignment vertical="center"/>
      <protection locked="0"/>
    </xf>
    <xf numFmtId="0" fontId="3" fillId="0" borderId="0" xfId="1629" applyFont="1" applyFill="1" applyBorder="1" applyAlignment="1" applyProtection="1">
      <alignment vertical="center"/>
      <protection locked="0"/>
    </xf>
    <xf numFmtId="0" fontId="3" fillId="0" borderId="0" xfId="1629" applyFont="1" applyFill="1" applyBorder="1" applyAlignment="1" applyProtection="1">
      <alignment horizontal="right" vertical="center"/>
      <protection locked="0"/>
    </xf>
    <xf numFmtId="0" fontId="7" fillId="0" borderId="6" xfId="1728" applyFont="1" applyFill="1" applyBorder="1" applyAlignment="1">
      <alignment horizontal="center" vertical="center" wrapText="1"/>
    </xf>
    <xf numFmtId="0" fontId="7" fillId="0" borderId="1" xfId="1627" applyFont="1" applyFill="1" applyBorder="1" applyAlignment="1">
      <alignment horizontal="center" vertical="center" wrapText="1"/>
    </xf>
    <xf numFmtId="0" fontId="7" fillId="0" borderId="6" xfId="1627" applyFont="1" applyFill="1" applyBorder="1" applyAlignment="1">
      <alignment horizontal="center" vertical="center" wrapText="1"/>
    </xf>
    <xf numFmtId="0" fontId="0" fillId="0" borderId="1" xfId="1728" applyFont="1" applyFill="1" applyBorder="1" applyAlignment="1">
      <alignment vertical="center"/>
    </xf>
    <xf numFmtId="200" fontId="0" fillId="0" borderId="1" xfId="1728" applyNumberFormat="1" applyFont="1" applyFill="1" applyBorder="1" applyAlignment="1">
      <alignment vertical="center"/>
    </xf>
    <xf numFmtId="0" fontId="0" fillId="0" borderId="1" xfId="0" applyBorder="1"/>
    <xf numFmtId="192" fontId="0" fillId="0" borderId="1" xfId="1728" applyNumberFormat="1" applyFont="1" applyFill="1" applyBorder="1" applyAlignment="1">
      <alignment vertical="center"/>
    </xf>
    <xf numFmtId="0" fontId="7" fillId="0" borderId="1" xfId="1728" applyFont="1" applyFill="1" applyBorder="1" applyAlignment="1">
      <alignment horizontal="center" vertical="center"/>
    </xf>
    <xf numFmtId="200" fontId="7" fillId="0" borderId="1" xfId="1728" applyNumberFormat="1" applyFont="1" applyFill="1" applyBorder="1" applyAlignment="1">
      <alignment vertical="center"/>
    </xf>
    <xf numFmtId="0" fontId="1" fillId="0" borderId="0" xfId="1629" applyFont="1" applyFill="1" applyAlignment="1">
      <alignment vertical="center"/>
    </xf>
    <xf numFmtId="0" fontId="2" fillId="0" borderId="0" xfId="1629" applyFont="1" applyFill="1" applyAlignment="1">
      <alignment vertical="center"/>
    </xf>
    <xf numFmtId="193" fontId="3" fillId="0" borderId="0" xfId="1629" applyNumberFormat="1" applyFont="1" applyFill="1" applyAlignment="1">
      <alignment vertical="center"/>
    </xf>
    <xf numFmtId="0" fontId="3" fillId="0" borderId="0" xfId="1629" applyFont="1" applyFill="1" applyAlignment="1">
      <alignment vertical="center" wrapText="1"/>
    </xf>
    <xf numFmtId="0" fontId="3" fillId="0" borderId="0" xfId="1629" applyFont="1" applyFill="1" applyAlignment="1">
      <alignment vertical="center"/>
    </xf>
    <xf numFmtId="0" fontId="1" fillId="0" borderId="0" xfId="1629" applyFont="1" applyFill="1" applyAlignment="1" applyProtection="1">
      <alignment vertical="center" wrapText="1"/>
      <protection locked="0"/>
    </xf>
    <xf numFmtId="0" fontId="1" fillId="0" borderId="0" xfId="1629" applyFont="1" applyFill="1" applyAlignment="1" applyProtection="1">
      <alignment vertical="center"/>
      <protection locked="0"/>
    </xf>
    <xf numFmtId="0" fontId="2" fillId="0" borderId="0" xfId="1629" applyFont="1" applyFill="1" applyAlignment="1" applyProtection="1">
      <alignment horizontal="center" vertical="center"/>
      <protection locked="0"/>
    </xf>
    <xf numFmtId="0" fontId="3" fillId="0" borderId="0" xfId="1629" applyFont="1" applyFill="1" applyAlignment="1" applyProtection="1">
      <alignment vertical="center" wrapText="1"/>
      <protection locked="0"/>
    </xf>
    <xf numFmtId="192" fontId="3" fillId="0" borderId="0" xfId="1629" applyNumberFormat="1" applyFont="1" applyFill="1" applyAlignment="1" applyProtection="1">
      <alignment vertical="center"/>
      <protection locked="0"/>
    </xf>
    <xf numFmtId="0" fontId="3" fillId="0" borderId="0" xfId="1629" applyFont="1" applyFill="1" applyAlignment="1" applyProtection="1">
      <alignment vertical="center"/>
      <protection locked="0"/>
    </xf>
    <xf numFmtId="0" fontId="3" fillId="0" borderId="0" xfId="1629" applyFont="1" applyFill="1" applyAlignment="1" applyProtection="1">
      <alignment horizontal="right" vertical="center"/>
      <protection locked="0"/>
    </xf>
    <xf numFmtId="0" fontId="3" fillId="0" borderId="1" xfId="1629" applyFont="1" applyFill="1" applyBorder="1" applyAlignment="1" applyProtection="1">
      <alignment horizontal="center" vertical="center" wrapText="1"/>
      <protection locked="0"/>
    </xf>
    <xf numFmtId="0" fontId="3" fillId="0" borderId="1" xfId="1629" applyFont="1" applyFill="1" applyBorder="1" applyAlignment="1" applyProtection="1">
      <alignment horizontal="center" vertical="center"/>
      <protection locked="0"/>
    </xf>
    <xf numFmtId="193" fontId="3" fillId="0" borderId="1" xfId="1711" applyNumberFormat="1" applyFont="1" applyFill="1" applyBorder="1" applyAlignment="1" applyProtection="1">
      <alignment horizontal="center" vertical="center" wrapText="1"/>
      <protection locked="0"/>
    </xf>
    <xf numFmtId="192" fontId="3" fillId="0" borderId="1" xfId="1713" applyNumberFormat="1" applyFont="1" applyFill="1" applyBorder="1" applyAlignment="1" applyProtection="1">
      <alignment horizontal="right" vertical="center"/>
      <protection locked="0"/>
    </xf>
    <xf numFmtId="193" fontId="3" fillId="0" borderId="1" xfId="1711" applyNumberFormat="1" applyFont="1" applyFill="1" applyBorder="1" applyAlignment="1" applyProtection="1">
      <alignment horizontal="left" vertical="center" wrapText="1"/>
      <protection locked="0"/>
    </xf>
    <xf numFmtId="192" fontId="3" fillId="0" borderId="1" xfId="1613" applyNumberFormat="1" applyFont="1" applyFill="1" applyBorder="1" applyAlignment="1" applyProtection="1">
      <alignment horizontal="right" vertical="center"/>
      <protection locked="0"/>
    </xf>
    <xf numFmtId="0" fontId="3" fillId="0" borderId="1" xfId="1613" applyFont="1" applyFill="1" applyBorder="1" applyAlignment="1" applyProtection="1">
      <alignment vertical="center"/>
      <protection locked="0"/>
    </xf>
    <xf numFmtId="3" fontId="3" fillId="0" borderId="1" xfId="1613" applyNumberFormat="1" applyFont="1" applyFill="1" applyBorder="1" applyAlignment="1" applyProtection="1">
      <alignment vertical="center"/>
      <protection locked="0"/>
    </xf>
    <xf numFmtId="0" fontId="3" fillId="0" borderId="1" xfId="1613" applyFont="1" applyFill="1" applyBorder="1" applyAlignment="1" applyProtection="1">
      <alignment vertical="center" wrapText="1"/>
      <protection locked="0"/>
    </xf>
    <xf numFmtId="0" fontId="3" fillId="0" borderId="1" xfId="1629" applyFont="1" applyFill="1" applyBorder="1" applyAlignment="1" applyProtection="1">
      <alignment horizontal="right" vertical="center"/>
      <protection locked="0"/>
    </xf>
    <xf numFmtId="193" fontId="3" fillId="0" borderId="1" xfId="1613" applyNumberFormat="1" applyFont="1" applyFill="1" applyBorder="1" applyAlignment="1" applyProtection="1">
      <alignment vertical="center" wrapText="1"/>
      <protection locked="0"/>
    </xf>
    <xf numFmtId="193" fontId="3" fillId="0" borderId="1" xfId="1713" applyNumberFormat="1" applyFont="1" applyFill="1" applyBorder="1" applyAlignment="1" applyProtection="1">
      <alignment horizontal="right" vertical="center"/>
      <protection locked="0"/>
    </xf>
    <xf numFmtId="193" fontId="3" fillId="0" borderId="1" xfId="1629" applyNumberFormat="1" applyFont="1" applyFill="1" applyBorder="1" applyAlignment="1" applyProtection="1">
      <alignment horizontal="right" vertical="center"/>
      <protection locked="0"/>
    </xf>
    <xf numFmtId="193" fontId="3" fillId="0" borderId="1" xfId="1613" applyNumberFormat="1" applyFont="1" applyFill="1" applyBorder="1" applyAlignment="1" applyProtection="1">
      <alignment horizontal="right" vertical="center"/>
      <protection locked="0"/>
    </xf>
    <xf numFmtId="0" fontId="3" fillId="0" borderId="1" xfId="1613" applyFont="1" applyFill="1" applyBorder="1" applyAlignment="1" applyProtection="1">
      <alignment vertical="center" shrinkToFit="1"/>
      <protection locked="0"/>
    </xf>
    <xf numFmtId="193" fontId="3" fillId="0" borderId="1" xfId="1613" applyNumberFormat="1" applyFont="1" applyFill="1" applyBorder="1" applyAlignment="1" applyProtection="1">
      <alignment vertical="center"/>
      <protection locked="0"/>
    </xf>
    <xf numFmtId="0" fontId="3" fillId="0" borderId="1" xfId="1613" applyFont="1" applyFill="1" applyBorder="1" applyAlignment="1" applyProtection="1">
      <alignment horizontal="right" vertical="center"/>
      <protection locked="0"/>
    </xf>
    <xf numFmtId="204" fontId="3" fillId="0" borderId="1" xfId="1613" applyNumberFormat="1" applyFont="1" applyFill="1" applyBorder="1" applyAlignment="1" applyProtection="1">
      <alignment horizontal="right" vertical="center"/>
      <protection locked="0"/>
    </xf>
    <xf numFmtId="193" fontId="3" fillId="0" borderId="1" xfId="1613" applyNumberFormat="1" applyFont="1" applyFill="1" applyBorder="1" applyAlignment="1">
      <alignment horizontal="right" vertical="center"/>
    </xf>
    <xf numFmtId="193" fontId="3" fillId="0" borderId="1" xfId="1629" applyNumberFormat="1" applyFont="1" applyFill="1" applyBorder="1" applyAlignment="1">
      <alignment horizontal="right" vertical="center"/>
    </xf>
    <xf numFmtId="0" fontId="3" fillId="0" borderId="8" xfId="1629" applyFont="1" applyFill="1" applyBorder="1" applyAlignment="1">
      <alignment horizontal="left" vertical="center" wrapText="1"/>
    </xf>
    <xf numFmtId="0" fontId="3" fillId="0" borderId="0" xfId="1629" applyFont="1" applyFill="1" applyAlignment="1">
      <alignment horizontal="left" vertical="center" wrapText="1"/>
    </xf>
    <xf numFmtId="0" fontId="9" fillId="0" borderId="0" xfId="1726" applyFont="1" applyFill="1" applyAlignment="1">
      <alignment vertical="center"/>
    </xf>
    <xf numFmtId="0" fontId="10" fillId="0" borderId="0" xfId="1726" applyFont="1" applyFill="1"/>
    <xf numFmtId="0" fontId="4" fillId="0" borderId="0" xfId="1726" applyFont="1" applyFill="1" applyAlignment="1">
      <alignment vertical="center"/>
    </xf>
    <xf numFmtId="200" fontId="4" fillId="0" borderId="0" xfId="1726" applyNumberFormat="1" applyFont="1" applyFill="1" applyAlignment="1">
      <alignment horizontal="center" vertical="center"/>
    </xf>
    <xf numFmtId="0" fontId="4" fillId="0" borderId="0" xfId="1726" applyFont="1" applyFill="1"/>
    <xf numFmtId="197" fontId="1" fillId="0" borderId="0" xfId="1720" applyNumberFormat="1" applyFont="1" applyFill="1" applyAlignment="1">
      <alignment vertical="center" wrapText="1"/>
    </xf>
    <xf numFmtId="200" fontId="9" fillId="0" borderId="0" xfId="1726" applyNumberFormat="1" applyFont="1" applyFill="1" applyAlignment="1">
      <alignment horizontal="center" vertical="center"/>
    </xf>
    <xf numFmtId="0" fontId="4" fillId="0" borderId="0" xfId="1726" applyFont="1" applyFill="1" applyAlignment="1">
      <alignment horizontal="center" vertical="center"/>
    </xf>
    <xf numFmtId="0" fontId="4" fillId="0" borderId="1" xfId="1726" applyFont="1" applyFill="1" applyBorder="1" applyAlignment="1">
      <alignment horizontal="center" vertical="center"/>
    </xf>
    <xf numFmtId="200" fontId="4" fillId="0" borderId="1" xfId="1726" applyNumberFormat="1" applyFont="1" applyFill="1" applyBorder="1" applyAlignment="1">
      <alignment horizontal="center" vertical="center" wrapText="1"/>
    </xf>
    <xf numFmtId="0" fontId="4" fillId="0" borderId="1" xfId="1726" applyFont="1" applyFill="1" applyBorder="1" applyAlignment="1">
      <alignment horizontal="center" vertical="center" wrapText="1"/>
    </xf>
    <xf numFmtId="0" fontId="4" fillId="0" borderId="1" xfId="1726" applyFont="1" applyFill="1" applyBorder="1" applyAlignment="1">
      <alignment horizontal="left" vertical="center"/>
    </xf>
    <xf numFmtId="200" fontId="4" fillId="0" borderId="1" xfId="1726" applyNumberFormat="1" applyFont="1" applyFill="1" applyBorder="1" applyAlignment="1">
      <alignment horizontal="right" vertical="center"/>
    </xf>
    <xf numFmtId="192" fontId="3" fillId="0" borderId="1" xfId="1725" applyNumberFormat="1" applyFont="1" applyFill="1" applyBorder="1" applyAlignment="1">
      <alignment horizontal="right" vertical="center"/>
    </xf>
    <xf numFmtId="0" fontId="4" fillId="0" borderId="8" xfId="1726" applyFont="1" applyFill="1" applyBorder="1" applyAlignment="1">
      <alignment horizontal="left" vertical="center"/>
    </xf>
    <xf numFmtId="0" fontId="4" fillId="0" borderId="8" xfId="1726" applyFont="1" applyFill="1" applyBorder="1" applyAlignment="1">
      <alignment horizontal="center" vertical="center"/>
    </xf>
    <xf numFmtId="200" fontId="4" fillId="0" borderId="0" xfId="1726" applyNumberFormat="1" applyFont="1" applyFill="1" applyAlignment="1">
      <alignment vertical="center"/>
    </xf>
    <xf numFmtId="205" fontId="4" fillId="0" borderId="0" xfId="1726" applyNumberFormat="1" applyFont="1" applyFill="1" applyAlignment="1">
      <alignment vertical="center"/>
    </xf>
    <xf numFmtId="0" fontId="1" fillId="0" borderId="0" xfId="1609" applyFont="1" applyAlignment="1">
      <alignment vertical="center"/>
    </xf>
    <xf numFmtId="0" fontId="2" fillId="0" borderId="0" xfId="1609" applyFont="1">
      <alignment vertical="center"/>
    </xf>
    <xf numFmtId="0" fontId="3" fillId="0" borderId="0" xfId="1609" applyFont="1">
      <alignment vertical="center"/>
    </xf>
    <xf numFmtId="200" fontId="3" fillId="0" borderId="0" xfId="1609" applyNumberFormat="1" applyFont="1">
      <alignment vertical="center"/>
    </xf>
    <xf numFmtId="200" fontId="1" fillId="0" borderId="0" xfId="1609" applyNumberFormat="1" applyFont="1" applyAlignment="1">
      <alignment vertical="center"/>
    </xf>
    <xf numFmtId="0" fontId="2" fillId="0" borderId="0" xfId="1609" applyFont="1" applyAlignment="1">
      <alignment horizontal="center" vertical="center" wrapText="1"/>
    </xf>
    <xf numFmtId="0" fontId="3" fillId="0" borderId="0" xfId="1609" applyFont="1" applyAlignment="1">
      <alignment horizontal="center" vertical="center"/>
    </xf>
    <xf numFmtId="200" fontId="3" fillId="0" borderId="5" xfId="1609" applyNumberFormat="1" applyFont="1" applyBorder="1" applyAlignment="1">
      <alignment horizontal="right" vertical="center"/>
    </xf>
    <xf numFmtId="0" fontId="3" fillId="0" borderId="1" xfId="1609" applyFont="1" applyBorder="1" applyAlignment="1">
      <alignment horizontal="center" vertical="center"/>
    </xf>
    <xf numFmtId="200" fontId="3" fillId="0" borderId="6" xfId="1609" applyNumberFormat="1" applyFont="1" applyBorder="1" applyAlignment="1">
      <alignment horizontal="center" vertical="center" wrapText="1"/>
    </xf>
    <xf numFmtId="0" fontId="3" fillId="0" borderId="3" xfId="1613" applyFont="1" applyBorder="1" applyAlignment="1">
      <alignment horizontal="center" vertical="center" wrapText="1"/>
    </xf>
    <xf numFmtId="200" fontId="3" fillId="0" borderId="9" xfId="1613" applyNumberFormat="1" applyFont="1" applyBorder="1" applyAlignment="1">
      <alignment vertical="center" wrapText="1"/>
    </xf>
    <xf numFmtId="0" fontId="3" fillId="0" borderId="10" xfId="1613" applyFont="1" applyBorder="1" applyAlignment="1">
      <alignment vertical="center" wrapText="1"/>
    </xf>
    <xf numFmtId="200" fontId="3" fillId="0" borderId="1" xfId="1609" applyNumberFormat="1" applyFont="1" applyBorder="1">
      <alignment vertical="center"/>
    </xf>
    <xf numFmtId="200" fontId="3" fillId="0" borderId="11" xfId="1609" applyNumberFormat="1" applyFont="1" applyBorder="1">
      <alignment vertical="center"/>
    </xf>
    <xf numFmtId="192" fontId="3" fillId="0" borderId="8" xfId="1609" applyNumberFormat="1" applyFont="1" applyBorder="1" applyAlignment="1">
      <alignment horizontal="left" vertical="center" wrapText="1"/>
    </xf>
    <xf numFmtId="192" fontId="3" fillId="0" borderId="0" xfId="1609" applyNumberFormat="1" applyFont="1">
      <alignment vertical="center"/>
    </xf>
    <xf numFmtId="197" fontId="1" fillId="0" borderId="0" xfId="1720" applyNumberFormat="1" applyFont="1" applyFill="1" applyAlignment="1">
      <alignment vertical="center"/>
    </xf>
    <xf numFmtId="197" fontId="2" fillId="0" borderId="0" xfId="1720" applyNumberFormat="1" applyFont="1" applyFill="1" applyAlignment="1">
      <alignment vertical="center"/>
    </xf>
    <xf numFmtId="197" fontId="3" fillId="0" borderId="0" xfId="1720" applyNumberFormat="1" applyFont="1" applyFill="1" applyBorder="1" applyAlignment="1">
      <alignment vertical="center"/>
    </xf>
    <xf numFmtId="197" fontId="3" fillId="0" borderId="0" xfId="1720" applyNumberFormat="1" applyFont="1" applyFill="1" applyAlignment="1">
      <alignment vertical="center"/>
    </xf>
    <xf numFmtId="200" fontId="3" fillId="0" borderId="0" xfId="1720" applyNumberFormat="1" applyFont="1" applyFill="1" applyAlignment="1">
      <alignment horizontal="right" vertical="center"/>
    </xf>
    <xf numFmtId="197" fontId="1" fillId="0" borderId="0" xfId="1720" applyNumberFormat="1" applyFont="1" applyFill="1" applyBorder="1" applyAlignment="1">
      <alignment vertical="center"/>
    </xf>
    <xf numFmtId="200" fontId="1" fillId="0" borderId="0" xfId="1720" applyNumberFormat="1" applyFont="1" applyFill="1" applyAlignment="1">
      <alignment horizontal="right" vertical="center"/>
    </xf>
    <xf numFmtId="197" fontId="2" fillId="0" borderId="0" xfId="1720" applyNumberFormat="1" applyFont="1" applyFill="1" applyBorder="1" applyAlignment="1">
      <alignment vertical="center"/>
    </xf>
    <xf numFmtId="197" fontId="2" fillId="0" borderId="0" xfId="1720" applyNumberFormat="1" applyFont="1" applyFill="1" applyAlignment="1">
      <alignment horizontal="center" vertical="center"/>
    </xf>
    <xf numFmtId="197" fontId="3" fillId="0" borderId="0" xfId="1720" applyNumberFormat="1" applyFont="1" applyFill="1" applyAlignment="1">
      <alignment vertical="center" wrapText="1"/>
    </xf>
    <xf numFmtId="200" fontId="3" fillId="0" borderId="5" xfId="1627" applyNumberFormat="1" applyFont="1" applyFill="1" applyBorder="1" applyAlignment="1">
      <alignment horizontal="right" vertical="center"/>
    </xf>
    <xf numFmtId="200" fontId="3" fillId="0" borderId="1" xfId="1613" applyNumberFormat="1" applyFont="1" applyFill="1" applyBorder="1" applyAlignment="1">
      <alignment horizontal="center" vertical="center" wrapText="1"/>
    </xf>
    <xf numFmtId="200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0" xfId="1725" applyFont="1" applyFill="1" applyAlignment="1">
      <alignment vertical="center"/>
    </xf>
    <xf numFmtId="0" fontId="2" fillId="0" borderId="0" xfId="1725" applyFont="1" applyFill="1">
      <alignment vertical="center"/>
    </xf>
    <xf numFmtId="0" fontId="3" fillId="0" borderId="0" xfId="1725" applyFont="1" applyFill="1">
      <alignment vertical="center"/>
    </xf>
    <xf numFmtId="197" fontId="3" fillId="0" borderId="0" xfId="1725" applyNumberFormat="1" applyFont="1" applyFill="1">
      <alignment vertical="center"/>
    </xf>
    <xf numFmtId="197" fontId="1" fillId="0" borderId="0" xfId="1725" applyNumberFormat="1" applyFont="1" applyFill="1" applyAlignment="1">
      <alignment vertical="center"/>
    </xf>
    <xf numFmtId="0" fontId="2" fillId="0" borderId="0" xfId="1725" applyFont="1" applyFill="1" applyAlignment="1">
      <alignment horizontal="center" vertical="center"/>
    </xf>
    <xf numFmtId="0" fontId="3" fillId="0" borderId="0" xfId="1725" applyFont="1" applyFill="1" applyAlignment="1">
      <alignment horizontal="center" vertical="center"/>
    </xf>
    <xf numFmtId="197" fontId="3" fillId="0" borderId="0" xfId="1725" applyNumberFormat="1" applyFont="1" applyFill="1" applyAlignment="1">
      <alignment horizontal="center" vertical="center"/>
    </xf>
    <xf numFmtId="0" fontId="3" fillId="0" borderId="5" xfId="1725" applyFont="1" applyFill="1" applyBorder="1" applyAlignment="1">
      <alignment horizontal="right" vertical="center"/>
    </xf>
    <xf numFmtId="0" fontId="3" fillId="0" borderId="1" xfId="1725" applyFont="1" applyFill="1" applyBorder="1" applyAlignment="1">
      <alignment horizontal="center" vertical="center"/>
    </xf>
    <xf numFmtId="197" fontId="3" fillId="0" borderId="12" xfId="1725" applyNumberFormat="1" applyFont="1" applyFill="1" applyBorder="1" applyAlignment="1">
      <alignment horizontal="center" vertical="center"/>
    </xf>
    <xf numFmtId="0" fontId="3" fillId="0" borderId="1" xfId="1725" applyFont="1" applyFill="1" applyBorder="1" applyAlignment="1">
      <alignment horizontal="center" vertical="center" wrapText="1"/>
    </xf>
    <xf numFmtId="197" fontId="3" fillId="0" borderId="13" xfId="1725" applyNumberFormat="1" applyFont="1" applyFill="1" applyBorder="1" applyAlignment="1">
      <alignment horizontal="center" vertical="center"/>
    </xf>
    <xf numFmtId="197" fontId="3" fillId="0" borderId="14" xfId="1725" applyNumberFormat="1" applyFont="1" applyFill="1" applyBorder="1" applyAlignment="1">
      <alignment horizontal="center" vertical="center"/>
    </xf>
    <xf numFmtId="0" fontId="3" fillId="0" borderId="1" xfId="1725" applyFont="1" applyFill="1" applyBorder="1">
      <alignment vertical="center"/>
    </xf>
    <xf numFmtId="194" fontId="3" fillId="0" borderId="1" xfId="1613" applyNumberFormat="1" applyFont="1" applyFill="1" applyBorder="1" applyAlignment="1">
      <alignment horizontal="right" vertical="center" wrapText="1"/>
    </xf>
    <xf numFmtId="0" fontId="3" fillId="0" borderId="8" xfId="1725" applyFont="1" applyFill="1" applyBorder="1" applyAlignment="1">
      <alignment horizontal="left" vertical="center" wrapText="1"/>
    </xf>
    <xf numFmtId="206" fontId="3" fillId="0" borderId="0" xfId="1725" applyNumberFormat="1" applyFont="1" applyFill="1">
      <alignment vertical="center"/>
    </xf>
    <xf numFmtId="0" fontId="3" fillId="0" borderId="0" xfId="1613" applyFont="1" applyAlignment="1">
      <alignment wrapText="1"/>
    </xf>
    <xf numFmtId="192" fontId="3" fillId="0" borderId="0" xfId="1613" applyNumberFormat="1" applyFont="1"/>
    <xf numFmtId="192" fontId="1" fillId="0" borderId="0" xfId="1613" applyNumberFormat="1" applyFont="1" applyAlignment="1">
      <alignment vertical="center"/>
    </xf>
    <xf numFmtId="192" fontId="3" fillId="0" borderId="0" xfId="1613" applyNumberFormat="1" applyFont="1" applyAlignment="1">
      <alignment vertical="center"/>
    </xf>
    <xf numFmtId="0" fontId="3" fillId="0" borderId="1" xfId="1613" applyFont="1" applyBorder="1" applyAlignment="1">
      <alignment horizontal="center" vertical="center" wrapText="1"/>
    </xf>
    <xf numFmtId="192" fontId="3" fillId="0" borderId="1" xfId="1613" applyNumberFormat="1" applyFont="1" applyBorder="1" applyAlignment="1">
      <alignment horizontal="center" vertical="center" wrapText="1"/>
    </xf>
    <xf numFmtId="0" fontId="3" fillId="0" borderId="1" xfId="1613" applyFont="1" applyBorder="1" applyAlignment="1">
      <alignment horizontal="left" vertical="center" wrapText="1"/>
    </xf>
    <xf numFmtId="200" fontId="3" fillId="0" borderId="1" xfId="1609" applyNumberFormat="1" applyFont="1" applyFill="1" applyBorder="1" applyAlignment="1">
      <alignment horizontal="right" vertical="center" wrapText="1"/>
    </xf>
    <xf numFmtId="194" fontId="3" fillId="0" borderId="1" xfId="1613" applyNumberFormat="1" applyFont="1" applyBorder="1" applyAlignment="1">
      <alignment horizontal="right" vertical="center" wrapText="1"/>
    </xf>
    <xf numFmtId="0" fontId="3" fillId="0" borderId="1" xfId="1613" applyFont="1" applyBorder="1" applyAlignment="1">
      <alignment horizontal="left" vertical="center" wrapText="1" indent="1"/>
    </xf>
    <xf numFmtId="193" fontId="3" fillId="0" borderId="1" xfId="1613" applyNumberFormat="1" applyFont="1" applyBorder="1" applyAlignment="1">
      <alignment horizontal="right" vertical="center" wrapText="1"/>
    </xf>
    <xf numFmtId="0" fontId="3" fillId="0" borderId="1" xfId="1613" applyFont="1" applyBorder="1" applyAlignment="1">
      <alignment horizontal="left" vertical="center" indent="1"/>
    </xf>
    <xf numFmtId="207" fontId="3" fillId="0" borderId="0" xfId="1613" applyNumberFormat="1" applyFont="1"/>
    <xf numFmtId="200" fontId="3" fillId="0" borderId="1" xfId="1613" applyNumberFormat="1" applyFont="1" applyFill="1" applyBorder="1" applyAlignment="1">
      <alignment horizontal="right" vertical="center" wrapText="1"/>
    </xf>
    <xf numFmtId="0" fontId="3" fillId="0" borderId="8" xfId="1613" applyFont="1" applyBorder="1" applyAlignment="1">
      <alignment horizontal="left" vertical="center" wrapText="1"/>
    </xf>
    <xf numFmtId="0" fontId="1" fillId="0" borderId="0" xfId="1731" applyFont="1" applyAlignment="1">
      <alignment vertical="center"/>
    </xf>
    <xf numFmtId="0" fontId="2" fillId="0" borderId="0" xfId="1731" applyFont="1" applyAlignment="1">
      <alignment vertical="center"/>
    </xf>
    <xf numFmtId="0" fontId="3" fillId="0" borderId="0" xfId="1731" applyFont="1" applyAlignment="1">
      <alignment vertical="center"/>
    </xf>
    <xf numFmtId="0" fontId="2" fillId="0" borderId="0" xfId="1731" applyFont="1" applyAlignment="1">
      <alignment horizontal="center" vertical="center"/>
    </xf>
    <xf numFmtId="0" fontId="3" fillId="0" borderId="0" xfId="1731" applyFont="1" applyAlignment="1">
      <alignment horizontal="right" vertical="center"/>
    </xf>
    <xf numFmtId="192" fontId="3" fillId="0" borderId="1" xfId="1672" applyNumberFormat="1" applyFont="1" applyBorder="1" applyAlignment="1">
      <alignment horizontal="center" vertical="center"/>
    </xf>
    <xf numFmtId="3" fontId="3" fillId="0" borderId="1" xfId="1730" applyNumberFormat="1" applyFont="1" applyFill="1" applyBorder="1" applyAlignment="1">
      <alignment horizontal="left" vertical="center"/>
    </xf>
    <xf numFmtId="3" fontId="3" fillId="0" borderId="1" xfId="1730" applyNumberFormat="1" applyFont="1" applyFill="1" applyBorder="1" applyAlignment="1">
      <alignment horizontal="right" vertical="center"/>
    </xf>
    <xf numFmtId="3" fontId="3" fillId="0" borderId="1" xfId="1730" applyNumberFormat="1" applyFont="1" applyFill="1" applyBorder="1" applyAlignment="1">
      <alignment horizontal="left" vertical="center" wrapText="1"/>
    </xf>
    <xf numFmtId="3" fontId="3" fillId="0" borderId="0" xfId="1731" applyNumberFormat="1" applyFont="1" applyAlignment="1">
      <alignment vertical="center"/>
    </xf>
    <xf numFmtId="3" fontId="3" fillId="0" borderId="1" xfId="1730" applyNumberFormat="1" applyFont="1" applyFill="1" applyBorder="1" applyAlignment="1">
      <alignment horizontal="center" vertical="center"/>
    </xf>
    <xf numFmtId="0" fontId="2" fillId="0" borderId="0" xfId="1730" applyFont="1" applyAlignment="1">
      <alignment horizontal="center" vertical="center"/>
    </xf>
    <xf numFmtId="0" fontId="1" fillId="0" borderId="0" xfId="1730" applyFont="1" applyAlignment="1">
      <alignment vertical="center"/>
    </xf>
    <xf numFmtId="0" fontId="2" fillId="0" borderId="0" xfId="1730" applyFont="1"/>
    <xf numFmtId="0" fontId="3" fillId="0" borderId="0" xfId="1730" applyFont="1"/>
    <xf numFmtId="0" fontId="3" fillId="0" borderId="0" xfId="1730" applyFont="1" applyAlignment="1">
      <alignment horizontal="right" vertical="center"/>
    </xf>
    <xf numFmtId="0" fontId="3" fillId="0" borderId="1" xfId="1730" applyFont="1" applyBorder="1" applyAlignment="1">
      <alignment horizontal="center" vertical="center"/>
    </xf>
    <xf numFmtId="3" fontId="3" fillId="0" borderId="0" xfId="1730" applyNumberFormat="1" applyFont="1" applyAlignment="1">
      <alignment horizontal="center" vertical="center"/>
    </xf>
    <xf numFmtId="0" fontId="3" fillId="0" borderId="0" xfId="1730" applyFont="1" applyAlignment="1">
      <alignment horizontal="center" vertical="center"/>
    </xf>
    <xf numFmtId="3" fontId="3" fillId="0" borderId="0" xfId="1730" applyNumberFormat="1" applyFont="1"/>
    <xf numFmtId="0" fontId="3" fillId="0" borderId="0" xfId="1730" applyFont="1" applyFill="1"/>
    <xf numFmtId="0" fontId="1" fillId="0" borderId="0" xfId="1613" applyFont="1" applyFill="1" applyAlignment="1">
      <alignment vertical="center"/>
    </xf>
    <xf numFmtId="0" fontId="2" fillId="0" borderId="0" xfId="1613" applyFont="1" applyFill="1" applyAlignment="1"/>
    <xf numFmtId="192" fontId="3" fillId="0" borderId="0" xfId="1613" applyNumberFormat="1" applyFont="1" applyFill="1" applyAlignment="1">
      <alignment horizontal="right" vertical="center"/>
    </xf>
    <xf numFmtId="192" fontId="1" fillId="0" borderId="0" xfId="1613" applyNumberFormat="1" applyFont="1" applyFill="1" applyAlignment="1">
      <alignment horizontal="right" vertical="center"/>
    </xf>
    <xf numFmtId="0" fontId="2" fillId="0" borderId="0" xfId="1613" applyFont="1" applyFill="1" applyAlignment="1">
      <alignment horizontal="center" vertical="center"/>
    </xf>
    <xf numFmtId="192" fontId="3" fillId="0" borderId="1" xfId="1613" applyNumberFormat="1" applyFont="1" applyFill="1" applyBorder="1" applyAlignment="1">
      <alignment horizontal="center" vertical="center"/>
    </xf>
    <xf numFmtId="0" fontId="3" fillId="0" borderId="1" xfId="1613" applyFont="1" applyFill="1" applyBorder="1" applyAlignment="1">
      <alignment horizontal="left" vertical="center" indent="1"/>
    </xf>
    <xf numFmtId="0" fontId="3" fillId="0" borderId="8" xfId="1613" applyFont="1" applyFill="1" applyBorder="1" applyAlignment="1">
      <alignment horizontal="left" vertical="center"/>
    </xf>
    <xf numFmtId="192" fontId="3" fillId="0" borderId="0" xfId="1613" applyNumberFormat="1" applyFont="1" applyFill="1" applyAlignment="1"/>
    <xf numFmtId="0" fontId="15" fillId="0" borderId="0" xfId="1613" applyFont="1" applyFill="1" applyAlignment="1"/>
    <xf numFmtId="0" fontId="3" fillId="0" borderId="1" xfId="1613" applyFont="1" applyFill="1" applyBorder="1" applyAlignment="1">
      <alignment horizontal="left" vertical="center" wrapText="1"/>
    </xf>
  </cellXfs>
  <cellStyles count="27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 " xfId="49"/>
    <cellStyle name="??" xfId="50"/>
    <cellStyle name="???" xfId="51"/>
    <cellStyle name="????" xfId="52"/>
    <cellStyle name="???¨" xfId="53"/>
    <cellStyle name="???¨¤" xfId="54"/>
    <cellStyle name="???§??" xfId="55"/>
    <cellStyle name="???à" xfId="56"/>
    <cellStyle name="???à¨" xfId="57"/>
    <cellStyle name="??_NJ02-44" xfId="58"/>
    <cellStyle name="??¡" xfId="59"/>
    <cellStyle name="??¡à¨" xfId="60"/>
    <cellStyle name="??¨" xfId="61"/>
    <cellStyle name="??¨???" xfId="62"/>
    <cellStyle name="??¨′" xfId="63"/>
    <cellStyle name="??¨¬" xfId="64"/>
    <cellStyle name="??¨¬???" xfId="65"/>
    <cellStyle name="??±" xfId="66"/>
    <cellStyle name="??±ò[" xfId="67"/>
    <cellStyle name="??ì" xfId="68"/>
    <cellStyle name="??ì???" xfId="69"/>
    <cellStyle name="??ì??[" xfId="70"/>
    <cellStyle name="?¡ì?" xfId="71"/>
    <cellStyle name="?¡ì??¡¤" xfId="72"/>
    <cellStyle name="?§" xfId="73"/>
    <cellStyle name="?§?" xfId="74"/>
    <cellStyle name="?§??" xfId="75"/>
    <cellStyle name="?§??[" xfId="76"/>
    <cellStyle name="?§??[0" xfId="77"/>
    <cellStyle name="?§??·" xfId="78"/>
    <cellStyle name="?鹎%U龡&amp;H齲_x0001_C铣_x0014__x0007__x0001__x0001_" xfId="79"/>
    <cellStyle name="_05" xfId="80"/>
    <cellStyle name="_1" xfId="81"/>
    <cellStyle name="_13" xfId="82"/>
    <cellStyle name="_13-19" xfId="83"/>
    <cellStyle name="_13-19(1)" xfId="84"/>
    <cellStyle name="_16" xfId="85"/>
    <cellStyle name="_17" xfId="86"/>
    <cellStyle name="_2003-17" xfId="87"/>
    <cellStyle name="_2005-09" xfId="88"/>
    <cellStyle name="_2005-17" xfId="89"/>
    <cellStyle name="_2005-18" xfId="90"/>
    <cellStyle name="_2005-19" xfId="91"/>
    <cellStyle name="_2006-2" xfId="92"/>
    <cellStyle name="_2010.10.30" xfId="93"/>
    <cellStyle name="_2010省对市县转移支付测算表(10-21）" xfId="94"/>
    <cellStyle name="_29" xfId="95"/>
    <cellStyle name="_Book3" xfId="96"/>
    <cellStyle name="_ET_STYLE_NoName_00_" xfId="97"/>
    <cellStyle name="_ET_STYLE_NoName_00__20161017---核定基数定表" xfId="98"/>
    <cellStyle name="_NJ09-05" xfId="99"/>
    <cellStyle name="_NJ17-06" xfId="100"/>
    <cellStyle name="_NJ17-24" xfId="101"/>
    <cellStyle name="_NJ17-25" xfId="102"/>
    <cellStyle name="_NJ17-26" xfId="103"/>
    <cellStyle name="_NJ18-13" xfId="104"/>
    <cellStyle name="_NJ18-27" xfId="105"/>
    <cellStyle name="_定稿" xfId="106"/>
    <cellStyle name="_分市分省GDP" xfId="107"/>
    <cellStyle name="_副本2006-2" xfId="108"/>
    <cellStyle name="_副本2006-2新" xfId="109"/>
    <cellStyle name="_转移支付" xfId="110"/>
    <cellStyle name="_综合数据" xfId="111"/>
    <cellStyle name="_纵横对比" xfId="112"/>
    <cellStyle name="¡ã¨" xfId="113"/>
    <cellStyle name="»õ" xfId="114"/>
    <cellStyle name="»õ±ò" xfId="115"/>
    <cellStyle name="»õ±ò[" xfId="116"/>
    <cellStyle name="»õ±ò[0]" xfId="117"/>
    <cellStyle name="»õ±ò_10" xfId="118"/>
    <cellStyle name="°" xfId="119"/>
    <cellStyle name="°_05" xfId="120"/>
    <cellStyle name="°_1" xfId="121"/>
    <cellStyle name="°_17" xfId="122"/>
    <cellStyle name="°_2003-17" xfId="123"/>
    <cellStyle name="°_2006-2" xfId="124"/>
    <cellStyle name="°_Book3" xfId="125"/>
    <cellStyle name="°_NJ17-14" xfId="126"/>
    <cellStyle name="°_定稿" xfId="127"/>
    <cellStyle name="°_副本2006-2" xfId="128"/>
    <cellStyle name="°_副本2006-2新" xfId="129"/>
    <cellStyle name="°_综合数据" xfId="130"/>
    <cellStyle name="°_纵横对比" xfId="131"/>
    <cellStyle name="°ù·" xfId="132"/>
    <cellStyle name="°ù·ö±è" xfId="133"/>
    <cellStyle name="0,0_x000a__x000a_NA_x000a__x000a_" xfId="134"/>
    <cellStyle name="0,0_x000d__x000a_NA_x000d__x000a_" xfId="135"/>
    <cellStyle name="20% - Accent1" xfId="136"/>
    <cellStyle name="20% - Accent2" xfId="137"/>
    <cellStyle name="20% - Accent3" xfId="138"/>
    <cellStyle name="20% - Accent4" xfId="139"/>
    <cellStyle name="20% - Accent5" xfId="140"/>
    <cellStyle name="20% - Accent6" xfId="141"/>
    <cellStyle name="20% - 强调文字颜色 1 2" xfId="142"/>
    <cellStyle name="20% - 强调文字颜色 1 2 2" xfId="143"/>
    <cellStyle name="20% - 强调文字颜色 1 2 3" xfId="144"/>
    <cellStyle name="20% - 强调文字颜色 1 2 4" xfId="145"/>
    <cellStyle name="20% - 强调文字颜色 1 2 5" xfId="146"/>
    <cellStyle name="20% - 强调文字颜色 1 2_3.2017全省支出" xfId="147"/>
    <cellStyle name="20% - 强调文字颜色 1 3" xfId="148"/>
    <cellStyle name="20% - 强调文字颜色 1 3 2" xfId="149"/>
    <cellStyle name="20% - 强调文字颜色 1 4" xfId="150"/>
    <cellStyle name="20% - 强调文字颜色 2 2" xfId="151"/>
    <cellStyle name="20% - 强调文字颜色 2 2 2" xfId="152"/>
    <cellStyle name="20% - 强调文字颜色 2 2 3" xfId="153"/>
    <cellStyle name="20% - 强调文字颜色 2 2 4" xfId="154"/>
    <cellStyle name="20% - 强调文字颜色 2 2 5" xfId="155"/>
    <cellStyle name="20% - 强调文字颜色 2 2_3.2017全省支出" xfId="156"/>
    <cellStyle name="20% - 强调文字颜色 2 3" xfId="157"/>
    <cellStyle name="20% - 强调文字颜色 2 3 2" xfId="158"/>
    <cellStyle name="20% - 强调文字颜色 2 4" xfId="159"/>
    <cellStyle name="20% - 强调文字颜色 3 2" xfId="160"/>
    <cellStyle name="20% - 强调文字颜色 3 2 2" xfId="161"/>
    <cellStyle name="20% - 强调文字颜色 3 2 3" xfId="162"/>
    <cellStyle name="20% - 强调文字颜色 3 2 4" xfId="163"/>
    <cellStyle name="20% - 强调文字颜色 3 2 5" xfId="164"/>
    <cellStyle name="20% - 强调文字颜色 3 2_3.2017全省支出" xfId="165"/>
    <cellStyle name="20% - 强调文字颜色 3 3" xfId="166"/>
    <cellStyle name="20% - 强调文字颜色 3 3 2" xfId="167"/>
    <cellStyle name="20% - 强调文字颜色 3 4" xfId="168"/>
    <cellStyle name="20% - 强调文字颜色 4 2" xfId="169"/>
    <cellStyle name="20% - 强调文字颜色 4 2 2" xfId="170"/>
    <cellStyle name="20% - 强调文字颜色 4 2 3" xfId="171"/>
    <cellStyle name="20% - 强调文字颜色 4 2 4" xfId="172"/>
    <cellStyle name="20% - 强调文字颜色 4 2 5" xfId="173"/>
    <cellStyle name="20% - 强调文字颜色 4 2_3.2017全省支出" xfId="174"/>
    <cellStyle name="20% - 强调文字颜色 4 3" xfId="175"/>
    <cellStyle name="20% - 强调文字颜色 4 3 2" xfId="176"/>
    <cellStyle name="20% - 强调文字颜色 4 4" xfId="177"/>
    <cellStyle name="20% - 强调文字颜色 5 2" xfId="178"/>
    <cellStyle name="20% - 强调文字颜色 5 2 2" xfId="179"/>
    <cellStyle name="20% - 强调文字颜色 5 2 3" xfId="180"/>
    <cellStyle name="20% - 强调文字颜色 5 2 4" xfId="181"/>
    <cellStyle name="20% - 强调文字颜色 5 2 5" xfId="182"/>
    <cellStyle name="20% - 强调文字颜色 5 2_3.2017全省支出" xfId="183"/>
    <cellStyle name="20% - 强调文字颜色 5 3" xfId="184"/>
    <cellStyle name="20% - 强调文字颜色 5 3 2" xfId="185"/>
    <cellStyle name="20% - 强调文字颜色 6 2" xfId="186"/>
    <cellStyle name="20% - 强调文字颜色 6 2 2" xfId="187"/>
    <cellStyle name="20% - 强调文字颜色 6 2 3" xfId="188"/>
    <cellStyle name="20% - 强调文字颜色 6 2 4" xfId="189"/>
    <cellStyle name="20% - 强调文字颜色 6 2 5" xfId="190"/>
    <cellStyle name="20% - 强调文字颜色 6 2_3.2017全省支出" xfId="191"/>
    <cellStyle name="20% - 强调文字颜色 6 3" xfId="192"/>
    <cellStyle name="20% - 强调文字颜色 6 3 2" xfId="193"/>
    <cellStyle name="3" xfId="194"/>
    <cellStyle name="3?" xfId="195"/>
    <cellStyle name="3?ê" xfId="196"/>
    <cellStyle name="3_03-17" xfId="197"/>
    <cellStyle name="3_04-19" xfId="198"/>
    <cellStyle name="3_05" xfId="199"/>
    <cellStyle name="3_2005-18" xfId="200"/>
    <cellStyle name="3_2005-19" xfId="201"/>
    <cellStyle name="3_封面" xfId="202"/>
    <cellStyle name="3¡" xfId="203"/>
    <cellStyle name="3￡" xfId="204"/>
    <cellStyle name="³£" xfId="205"/>
    <cellStyle name="3￡1" xfId="206"/>
    <cellStyle name="³£¹æ" xfId="207"/>
    <cellStyle name="40% - Accent1" xfId="208"/>
    <cellStyle name="40% - Accent2" xfId="209"/>
    <cellStyle name="40% - Accent3" xfId="210"/>
    <cellStyle name="40% - Accent4" xfId="211"/>
    <cellStyle name="40% - Accent5" xfId="212"/>
    <cellStyle name="40% - Accent6" xfId="213"/>
    <cellStyle name="40% - 强调文字颜色 1 2" xfId="214"/>
    <cellStyle name="40% - 强调文字颜色 1 2 2" xfId="215"/>
    <cellStyle name="40% - 强调文字颜色 1 2 3" xfId="216"/>
    <cellStyle name="40% - 强调文字颜色 1 2 4" xfId="217"/>
    <cellStyle name="40% - 强调文字颜色 1 2 5" xfId="218"/>
    <cellStyle name="40% - 强调文字颜色 1 2_3.2017全省支出" xfId="219"/>
    <cellStyle name="40% - 强调文字颜色 1 3" xfId="220"/>
    <cellStyle name="40% - 强调文字颜色 1 3 2" xfId="221"/>
    <cellStyle name="40% - 强调文字颜色 1 4" xfId="222"/>
    <cellStyle name="40% - 强调文字颜色 2 2" xfId="223"/>
    <cellStyle name="40% - 强调文字颜色 2 2 2" xfId="224"/>
    <cellStyle name="40% - 强调文字颜色 2 2 3" xfId="225"/>
    <cellStyle name="40% - 强调文字颜色 2 2 4" xfId="226"/>
    <cellStyle name="40% - 强调文字颜色 2 2 5" xfId="227"/>
    <cellStyle name="40% - 强调文字颜色 2 2_3.2017全省支出" xfId="228"/>
    <cellStyle name="40% - 强调文字颜色 2 3" xfId="229"/>
    <cellStyle name="40% - 强调文字颜色 2 3 2" xfId="230"/>
    <cellStyle name="40% - 强调文字颜色 3 2" xfId="231"/>
    <cellStyle name="40% - 强调文字颜色 3 2 2" xfId="232"/>
    <cellStyle name="40% - 强调文字颜色 3 2 3" xfId="233"/>
    <cellStyle name="40% - 强调文字颜色 3 2 4" xfId="234"/>
    <cellStyle name="40% - 强调文字颜色 3 2 5" xfId="235"/>
    <cellStyle name="40% - 强调文字颜色 3 2_3.2017全省支出" xfId="236"/>
    <cellStyle name="40% - 强调文字颜色 3 3" xfId="237"/>
    <cellStyle name="40% - 强调文字颜色 3 3 2" xfId="238"/>
    <cellStyle name="40% - 强调文字颜色 3 4" xfId="239"/>
    <cellStyle name="40% - 强调文字颜色 4 2" xfId="240"/>
    <cellStyle name="40% - 强调文字颜色 4 2 2" xfId="241"/>
    <cellStyle name="40% - 强调文字颜色 4 2 3" xfId="242"/>
    <cellStyle name="40% - 强调文字颜色 4 2 4" xfId="243"/>
    <cellStyle name="40% - 强调文字颜色 4 2 5" xfId="244"/>
    <cellStyle name="40% - 强调文字颜色 4 2_3.2017全省支出" xfId="245"/>
    <cellStyle name="40% - 强调文字颜色 4 3" xfId="246"/>
    <cellStyle name="40% - 强调文字颜色 4 3 2" xfId="247"/>
    <cellStyle name="40% - 强调文字颜色 4 4" xfId="248"/>
    <cellStyle name="40% - 强调文字颜色 5 2" xfId="249"/>
    <cellStyle name="40% - 强调文字颜色 5 2 2" xfId="250"/>
    <cellStyle name="40% - 强调文字颜色 5 2 3" xfId="251"/>
    <cellStyle name="40% - 强调文字颜色 5 2 4" xfId="252"/>
    <cellStyle name="40% - 强调文字颜色 5 2 5" xfId="253"/>
    <cellStyle name="40% - 强调文字颜色 5 2_3.2017全省支出" xfId="254"/>
    <cellStyle name="40% - 强调文字颜色 5 3" xfId="255"/>
    <cellStyle name="40% - 强调文字颜色 5 3 2" xfId="256"/>
    <cellStyle name="40% - 强调文字颜色 6 2" xfId="257"/>
    <cellStyle name="40% - 强调文字颜色 6 2 2" xfId="258"/>
    <cellStyle name="40% - 强调文字颜色 6 2 3" xfId="259"/>
    <cellStyle name="40% - 强调文字颜色 6 2 4" xfId="260"/>
    <cellStyle name="40% - 强调文字颜色 6 2 5" xfId="261"/>
    <cellStyle name="40% - 强调文字颜色 6 2_3.2017全省支出" xfId="262"/>
    <cellStyle name="40% - 强调文字颜色 6 3" xfId="263"/>
    <cellStyle name="40% - 强调文字颜色 6 3 2" xfId="264"/>
    <cellStyle name="40% - 强调文字颜色 6 4" xfId="265"/>
    <cellStyle name="60% - Accent1" xfId="266"/>
    <cellStyle name="60% - Accent2" xfId="267"/>
    <cellStyle name="60% - Accent3" xfId="268"/>
    <cellStyle name="60% - Accent4" xfId="269"/>
    <cellStyle name="60% - Accent5" xfId="270"/>
    <cellStyle name="60% - Accent6" xfId="271"/>
    <cellStyle name="60% - 强调文字颜色 1 2" xfId="272"/>
    <cellStyle name="60% - 强调文字颜色 1 2 2" xfId="273"/>
    <cellStyle name="60% - 强调文字颜色 1 2 3" xfId="274"/>
    <cellStyle name="60% - 强调文字颜色 1 2 4" xfId="275"/>
    <cellStyle name="60% - 强调文字颜色 1 2_3.2017全省支出" xfId="276"/>
    <cellStyle name="60% - 强调文字颜色 1 3" xfId="277"/>
    <cellStyle name="60% - 强调文字颜色 1 3 2" xfId="278"/>
    <cellStyle name="60% - 强调文字颜色 1 4" xfId="279"/>
    <cellStyle name="60% - 强调文字颜色 2 2" xfId="280"/>
    <cellStyle name="60% - 强调文字颜色 2 2 2" xfId="281"/>
    <cellStyle name="60% - 强调文字颜色 2 2 3" xfId="282"/>
    <cellStyle name="60% - 强调文字颜色 2 2 4" xfId="283"/>
    <cellStyle name="60% - 强调文字颜色 2 2_3.2017全省支出" xfId="284"/>
    <cellStyle name="60% - 强调文字颜色 2 3" xfId="285"/>
    <cellStyle name="60% - 强调文字颜色 2 3 2" xfId="286"/>
    <cellStyle name="60% - 强调文字颜色 3 2" xfId="287"/>
    <cellStyle name="60% - 强调文字颜色 3 2 2" xfId="288"/>
    <cellStyle name="60% - 强调文字颜色 3 2 3" xfId="289"/>
    <cellStyle name="60% - 强调文字颜色 3 2 4" xfId="290"/>
    <cellStyle name="60% - 强调文字颜色 3 2_3.2017全省支出" xfId="291"/>
    <cellStyle name="60% - 强调文字颜色 3 3" xfId="292"/>
    <cellStyle name="60% - 强调文字颜色 3 3 2" xfId="293"/>
    <cellStyle name="60% - 强调文字颜色 3 4" xfId="294"/>
    <cellStyle name="60% - 强调文字颜色 4 2" xfId="295"/>
    <cellStyle name="60% - 强调文字颜色 4 2 2" xfId="296"/>
    <cellStyle name="60% - 强调文字颜色 4 2 3" xfId="297"/>
    <cellStyle name="60% - 强调文字颜色 4 2 4" xfId="298"/>
    <cellStyle name="60% - 强调文字颜色 4 2_3.2017全省支出" xfId="299"/>
    <cellStyle name="60% - 强调文字颜色 4 3" xfId="300"/>
    <cellStyle name="60% - 强调文字颜色 4 3 2" xfId="301"/>
    <cellStyle name="60% - 强调文字颜色 4 4" xfId="302"/>
    <cellStyle name="60% - 强调文字颜色 5 2" xfId="303"/>
    <cellStyle name="60% - 强调文字颜色 5 2 2" xfId="304"/>
    <cellStyle name="60% - 强调文字颜色 5 2 3" xfId="305"/>
    <cellStyle name="60% - 强调文字颜色 5 2 4" xfId="306"/>
    <cellStyle name="60% - 强调文字颜色 5 2_3.2017全省支出" xfId="307"/>
    <cellStyle name="60% - 强调文字颜色 5 3" xfId="308"/>
    <cellStyle name="60% - 强调文字颜色 5 3 2" xfId="309"/>
    <cellStyle name="60% - 强调文字颜色 6 2" xfId="310"/>
    <cellStyle name="60% - 强调文字颜色 6 2 2" xfId="311"/>
    <cellStyle name="60% - 强调文字颜色 6 2 3" xfId="312"/>
    <cellStyle name="60% - 强调文字颜色 6 2 4" xfId="313"/>
    <cellStyle name="60% - 强调文字颜色 6 2_3.2017全省支出" xfId="314"/>
    <cellStyle name="60% - 强调文字颜色 6 3" xfId="315"/>
    <cellStyle name="60% - 强调文字颜色 6 3 2" xfId="316"/>
    <cellStyle name="60% - 强调文字颜色 6 4" xfId="317"/>
    <cellStyle name="Accent1" xfId="318"/>
    <cellStyle name="Accent1 - 20%" xfId="319"/>
    <cellStyle name="Accent1 - 40%" xfId="320"/>
    <cellStyle name="Accent1 - 60%" xfId="321"/>
    <cellStyle name="Accent1_2006年33甘肃" xfId="322"/>
    <cellStyle name="Accent2" xfId="323"/>
    <cellStyle name="Accent2 - 20%" xfId="324"/>
    <cellStyle name="Accent2 - 40%" xfId="325"/>
    <cellStyle name="Accent2 - 60%" xfId="326"/>
    <cellStyle name="Accent2_2006年33甘肃" xfId="327"/>
    <cellStyle name="Accent3" xfId="328"/>
    <cellStyle name="Accent3 - 20%" xfId="329"/>
    <cellStyle name="Accent3 - 40%" xfId="330"/>
    <cellStyle name="Accent3 - 60%" xfId="331"/>
    <cellStyle name="Accent3_2006年33甘肃" xfId="332"/>
    <cellStyle name="Accent4" xfId="333"/>
    <cellStyle name="Accent4 - 20%" xfId="334"/>
    <cellStyle name="Accent4 - 40%" xfId="335"/>
    <cellStyle name="Accent4 - 60%" xfId="336"/>
    <cellStyle name="Accent4_Sheet2" xfId="337"/>
    <cellStyle name="Accent5" xfId="338"/>
    <cellStyle name="Accent5 - 20%" xfId="339"/>
    <cellStyle name="Accent5 - 40%" xfId="340"/>
    <cellStyle name="Accent5 - 60%" xfId="341"/>
    <cellStyle name="Accent5_Sheet2" xfId="342"/>
    <cellStyle name="Accent6" xfId="343"/>
    <cellStyle name="Accent6 - 20%" xfId="344"/>
    <cellStyle name="Accent6 - 40%" xfId="345"/>
    <cellStyle name="Accent6 - 60%" xfId="346"/>
    <cellStyle name="Accent6_2006年33甘肃" xfId="347"/>
    <cellStyle name="Æõ" xfId="348"/>
    <cellStyle name="Æõí¨" xfId="349"/>
    <cellStyle name="Bad" xfId="350"/>
    <cellStyle name="Ç§·" xfId="351"/>
    <cellStyle name="Ç§·öî»" xfId="352"/>
    <cellStyle name="Ç§·öî»[0]" xfId="353"/>
    <cellStyle name="Ç§î»" xfId="354"/>
    <cellStyle name="Ç§î»[0]" xfId="355"/>
    <cellStyle name="Ç§î»·ö¸" xfId="356"/>
    <cellStyle name="Calc Currency (0)" xfId="357"/>
    <cellStyle name="Calculation" xfId="358"/>
    <cellStyle name="Check Cell" xfId="359"/>
    <cellStyle name="ColLevel_1" xfId="360"/>
    <cellStyle name="Comma" xfId="361"/>
    <cellStyle name="Comma [0]" xfId="362"/>
    <cellStyle name="Comma [0] 2" xfId="363"/>
    <cellStyle name="Comma 2" xfId="364"/>
    <cellStyle name="Comma 3" xfId="365"/>
    <cellStyle name="comma zerodec" xfId="366"/>
    <cellStyle name="Comma_04" xfId="367"/>
    <cellStyle name="Currency" xfId="368"/>
    <cellStyle name="Currency [0]" xfId="369"/>
    <cellStyle name="Currency_04" xfId="370"/>
    <cellStyle name="Currency1" xfId="371"/>
    <cellStyle name="Date" xfId="372"/>
    <cellStyle name="Dollar (zero dec)" xfId="373"/>
    <cellStyle name="Explanatory Text" xfId="374"/>
    <cellStyle name="Filter Input Text" xfId="375"/>
    <cellStyle name="Filter Label" xfId="376"/>
    <cellStyle name="Fixed" xfId="377"/>
    <cellStyle name="Good" xfId="378"/>
    <cellStyle name="Grey" xfId="379"/>
    <cellStyle name="Header1" xfId="380"/>
    <cellStyle name="Header2" xfId="381"/>
    <cellStyle name="Heading 1" xfId="382"/>
    <cellStyle name="Heading 2" xfId="383"/>
    <cellStyle name="Heading 3" xfId="384"/>
    <cellStyle name="Heading 4" xfId="385"/>
    <cellStyle name="HEADING1" xfId="386"/>
    <cellStyle name="HEADING2" xfId="387"/>
    <cellStyle name="Input" xfId="388"/>
    <cellStyle name="Input [yellow]" xfId="389"/>
    <cellStyle name="Input_Sheet2" xfId="390"/>
    <cellStyle name="Linked Cell" xfId="391"/>
    <cellStyle name="Neutral" xfId="392"/>
    <cellStyle name="no dec" xfId="393"/>
    <cellStyle name="Norma,_laroux_4_营业在建 (2)_E21" xfId="394"/>
    <cellStyle name="Normal" xfId="395"/>
    <cellStyle name="Normal - Style1" xfId="396"/>
    <cellStyle name="Normal 12" xfId="397"/>
    <cellStyle name="Normal 13" xfId="398"/>
    <cellStyle name="Normal 2" xfId="399"/>
    <cellStyle name="Normal_#10-Headcount" xfId="400"/>
    <cellStyle name="Note" xfId="401"/>
    <cellStyle name="Output" xfId="402"/>
    <cellStyle name="Percent" xfId="403"/>
    <cellStyle name="Percent [2]" xfId="404"/>
    <cellStyle name="Percent 2" xfId="405"/>
    <cellStyle name="Percent_laroux" xfId="406"/>
    <cellStyle name="RowLevel_0" xfId="407"/>
    <cellStyle name="Title" xfId="408"/>
    <cellStyle name="Total" xfId="409"/>
    <cellStyle name="Warning Text" xfId="410"/>
    <cellStyle name="百" xfId="411"/>
    <cellStyle name="百_03-17" xfId="412"/>
    <cellStyle name="百_04-19" xfId="413"/>
    <cellStyle name="百_05" xfId="414"/>
    <cellStyle name="百_2005-18" xfId="415"/>
    <cellStyle name="百_2005-19" xfId="416"/>
    <cellStyle name="百_NJ09-03" xfId="417"/>
    <cellStyle name="百_NJ09-04" xfId="418"/>
    <cellStyle name="百_NJ09-05" xfId="419"/>
    <cellStyle name="百_NJ09-07" xfId="420"/>
    <cellStyle name="百_NJ09-08" xfId="421"/>
    <cellStyle name="百_NJ17-07" xfId="422"/>
    <cellStyle name="百_NJ17-08" xfId="423"/>
    <cellStyle name="百_NJ17-11" xfId="424"/>
    <cellStyle name="百_NJ17-16" xfId="425"/>
    <cellStyle name="百_NJ17-18" xfId="426"/>
    <cellStyle name="百_NJ17-19" xfId="427"/>
    <cellStyle name="百_NJ17-21" xfId="428"/>
    <cellStyle name="百_NJ17-22" xfId="429"/>
    <cellStyle name="百_NJ17-23" xfId="430"/>
    <cellStyle name="百_NJ17-25" xfId="431"/>
    <cellStyle name="百_NJ17-26" xfId="432"/>
    <cellStyle name="百_NJ17-27" xfId="433"/>
    <cellStyle name="百_NJ17-28" xfId="434"/>
    <cellStyle name="百_NJ17-33" xfId="435"/>
    <cellStyle name="百_NJ17-34" xfId="436"/>
    <cellStyle name="百_NJ17-35" xfId="437"/>
    <cellStyle name="百_NJ17-36" xfId="438"/>
    <cellStyle name="百_NJ17-37" xfId="439"/>
    <cellStyle name="百_NJ17-39" xfId="440"/>
    <cellStyle name="百_NJ17-42" xfId="441"/>
    <cellStyle name="百_NJ17-47" xfId="442"/>
    <cellStyle name="百_NJ17-54" xfId="443"/>
    <cellStyle name="百_NJ17-60" xfId="444"/>
    <cellStyle name="百_NJ17-62" xfId="445"/>
    <cellStyle name="百_NJ18-01" xfId="446"/>
    <cellStyle name="百_NJ18-02" xfId="447"/>
    <cellStyle name="百_NJ18-03" xfId="448"/>
    <cellStyle name="百_NJ18-04" xfId="449"/>
    <cellStyle name="百_NJ18-05" xfId="450"/>
    <cellStyle name="百_NJ18-06" xfId="451"/>
    <cellStyle name="百_NJ18-07" xfId="452"/>
    <cellStyle name="百_NJ18-08" xfId="453"/>
    <cellStyle name="百_NJ18-09" xfId="454"/>
    <cellStyle name="百_NJ18-10" xfId="455"/>
    <cellStyle name="百_NJ18-11" xfId="456"/>
    <cellStyle name="百_NJ18-12" xfId="457"/>
    <cellStyle name="百_NJ18-13" xfId="458"/>
    <cellStyle name="百_NJ18-14" xfId="459"/>
    <cellStyle name="百_NJ18-17" xfId="460"/>
    <cellStyle name="百_NJ18-18" xfId="461"/>
    <cellStyle name="百_NJ18-19" xfId="462"/>
    <cellStyle name="百_NJ18-21" xfId="463"/>
    <cellStyle name="百_NJ18-23" xfId="464"/>
    <cellStyle name="百_NJ18-27" xfId="465"/>
    <cellStyle name="百_NJ18-32" xfId="466"/>
    <cellStyle name="百_NJ18-33" xfId="467"/>
    <cellStyle name="百_NJ18-34" xfId="468"/>
    <cellStyle name="百_NJ18-38" xfId="469"/>
    <cellStyle name="百_NJ18-39" xfId="470"/>
    <cellStyle name="百_NJ18-43" xfId="471"/>
    <cellStyle name="百_封面" xfId="472"/>
    <cellStyle name="百分比 2" xfId="473"/>
    <cellStyle name="百分比 2 2" xfId="474"/>
    <cellStyle name="百分比 2 2 2" xfId="475"/>
    <cellStyle name="百分比 3" xfId="476"/>
    <cellStyle name="百分比 4" xfId="477"/>
    <cellStyle name="标题 1 2" xfId="478"/>
    <cellStyle name="标题 1 2 2" xfId="479"/>
    <cellStyle name="标题 1 2 3" xfId="480"/>
    <cellStyle name="标题 1 2_1.3日 2017年预算草案 - 副本" xfId="481"/>
    <cellStyle name="标题 1 3" xfId="482"/>
    <cellStyle name="标题 1 3 2" xfId="483"/>
    <cellStyle name="标题 1 3_1.3日 2017年预算草案 - 副本" xfId="484"/>
    <cellStyle name="标题 1 4" xfId="485"/>
    <cellStyle name="标题 2 2" xfId="486"/>
    <cellStyle name="标题 2 2 2" xfId="487"/>
    <cellStyle name="标题 2 2 3" xfId="488"/>
    <cellStyle name="标题 2 2_1.3日 2017年预算草案 - 副本" xfId="489"/>
    <cellStyle name="标题 2 3" xfId="490"/>
    <cellStyle name="标题 2 3 2" xfId="491"/>
    <cellStyle name="标题 2 3_1.3日 2017年预算草案 - 副本" xfId="492"/>
    <cellStyle name="标题 2 4" xfId="493"/>
    <cellStyle name="标题 3 2" xfId="494"/>
    <cellStyle name="标题 3 2 2" xfId="495"/>
    <cellStyle name="标题 3 2 3" xfId="496"/>
    <cellStyle name="标题 3 2_1.3日 2017年预算草案 - 副本" xfId="497"/>
    <cellStyle name="标题 3 3" xfId="498"/>
    <cellStyle name="标题 3 3 2" xfId="499"/>
    <cellStyle name="标题 3 3_1.3日 2017年预算草案 - 副本" xfId="500"/>
    <cellStyle name="标题 3 4" xfId="501"/>
    <cellStyle name="标题 4 2" xfId="502"/>
    <cellStyle name="标题 4 2 2" xfId="503"/>
    <cellStyle name="标题 4 2 3" xfId="504"/>
    <cellStyle name="标题 4 2_3.2017全省支出" xfId="505"/>
    <cellStyle name="标题 4 3" xfId="506"/>
    <cellStyle name="标题 4 3 2" xfId="507"/>
    <cellStyle name="标题 4 4" xfId="508"/>
    <cellStyle name="标题 5" xfId="509"/>
    <cellStyle name="标题 5 2" xfId="510"/>
    <cellStyle name="标题 5 3" xfId="511"/>
    <cellStyle name="标题 5_3.2017全省支出" xfId="512"/>
    <cellStyle name="标题 6" xfId="513"/>
    <cellStyle name="标题 6 2" xfId="514"/>
    <cellStyle name="标题 7" xfId="515"/>
    <cellStyle name="表标题" xfId="516"/>
    <cellStyle name="差 2" xfId="517"/>
    <cellStyle name="差 2 2" xfId="518"/>
    <cellStyle name="差 2 3" xfId="519"/>
    <cellStyle name="差 2 4" xfId="520"/>
    <cellStyle name="差 2_3.2017全省支出" xfId="521"/>
    <cellStyle name="差 3" xfId="522"/>
    <cellStyle name="差 3 2" xfId="523"/>
    <cellStyle name="差 3 3" xfId="524"/>
    <cellStyle name="差_(财政总决算简表-2016年)收入导出数据" xfId="525"/>
    <cellStyle name="差_00省级(打印)" xfId="526"/>
    <cellStyle name="差_03昭通" xfId="527"/>
    <cellStyle name="差_0502通海县" xfId="528"/>
    <cellStyle name="差_05潍坊" xfId="529"/>
    <cellStyle name="差_0605石屏县" xfId="530"/>
    <cellStyle name="差_0605石屏县_2014省级收入12.2（更新后）" xfId="531"/>
    <cellStyle name="差_0605石屏县_2014省级收入及财力12.12（更新后）" xfId="532"/>
    <cellStyle name="差_0605石屏县_财力性转移支付2010年预算参考数" xfId="533"/>
    <cellStyle name="差_0605石屏县_省级财力12.12" xfId="534"/>
    <cellStyle name="差_07临沂" xfId="535"/>
    <cellStyle name="差_09黑龙江" xfId="536"/>
    <cellStyle name="差_09黑龙江_2014省级收入12.2（更新后）" xfId="537"/>
    <cellStyle name="差_09黑龙江_2014省级收入及财力12.12（更新后）" xfId="538"/>
    <cellStyle name="差_09黑龙江_财力性转移支付2010年预算参考数" xfId="539"/>
    <cellStyle name="差_09黑龙江_省级财力12.12" xfId="540"/>
    <cellStyle name="差_1" xfId="541"/>
    <cellStyle name="差_1_2014省级收入12.2（更新后）" xfId="542"/>
    <cellStyle name="差_1_2014省级收入及财力12.12（更新后）" xfId="543"/>
    <cellStyle name="差_1_财力性转移支付2010年预算参考数" xfId="544"/>
    <cellStyle name="差_1_省级财力12.12" xfId="545"/>
    <cellStyle name="差_1110洱源县" xfId="546"/>
    <cellStyle name="差_1110洱源县_2014省级收入12.2（更新后）" xfId="547"/>
    <cellStyle name="差_1110洱源县_2014省级收入及财力12.12（更新后）" xfId="548"/>
    <cellStyle name="差_1110洱源县_财力性转移支付2010年预算参考数" xfId="549"/>
    <cellStyle name="差_1110洱源县_省级财力12.12" xfId="550"/>
    <cellStyle name="差_11大理" xfId="551"/>
    <cellStyle name="差_11大理_2014省级收入12.2（更新后）" xfId="552"/>
    <cellStyle name="差_11大理_2014省级收入及财力12.12（更新后）" xfId="553"/>
    <cellStyle name="差_11大理_财力性转移支付2010年预算参考数" xfId="554"/>
    <cellStyle name="差_11大理_省级财力12.12" xfId="555"/>
    <cellStyle name="差_12滨州" xfId="556"/>
    <cellStyle name="差_12滨州_2014省级收入12.2（更新后）" xfId="557"/>
    <cellStyle name="差_12滨州_2014省级收入及财力12.12（更新后）" xfId="558"/>
    <cellStyle name="差_12滨州_财力性转移支付2010年预算参考数" xfId="559"/>
    <cellStyle name="差_12滨州_省级财力12.12" xfId="560"/>
    <cellStyle name="差_14安徽" xfId="561"/>
    <cellStyle name="差_14安徽_2014省级收入12.2（更新后）" xfId="562"/>
    <cellStyle name="差_14安徽_2014省级收入及财力12.12（更新后）" xfId="563"/>
    <cellStyle name="差_14安徽_财力性转移支付2010年预算参考数" xfId="564"/>
    <cellStyle name="差_14安徽_省级财力12.12" xfId="565"/>
    <cellStyle name="差_1604月报" xfId="566"/>
    <cellStyle name="差_2" xfId="567"/>
    <cellStyle name="差_2.2017全省收入" xfId="568"/>
    <cellStyle name="差_2_2014省级收入12.2（更新后）" xfId="569"/>
    <cellStyle name="差_2_2014省级收入及财力12.12（更新后）" xfId="570"/>
    <cellStyle name="差_2_财力性转移支付2010年预算参考数" xfId="571"/>
    <cellStyle name="差_2_省级财力12.12" xfId="572"/>
    <cellStyle name="差_20 2007年河南结算单" xfId="573"/>
    <cellStyle name="差_20 2007年河南结算单 2" xfId="574"/>
    <cellStyle name="差_20 2007年河南结算单_2013省级预算附表" xfId="575"/>
    <cellStyle name="差_20 2007年河南结算单_2014省级收入12.2（更新后）" xfId="576"/>
    <cellStyle name="差_20 2007年河南结算单_2014省级收入及财力12.12（更新后）" xfId="577"/>
    <cellStyle name="差_20 2007年河南结算单_2017年预算草案（债务）" xfId="578"/>
    <cellStyle name="差_20 2007年河南结算单_附表1-6" xfId="579"/>
    <cellStyle name="差_20 2007年河南结算单_基金汇总" xfId="580"/>
    <cellStyle name="差_20 2007年河南结算单_省级财力12.12" xfId="581"/>
    <cellStyle name="差_20 2007年河南结算单_收入汇总" xfId="582"/>
    <cellStyle name="差_20 2007年河南结算单_支出汇总" xfId="583"/>
    <cellStyle name="差_2006年22湖南" xfId="584"/>
    <cellStyle name="差_2006年22湖南_2014省级收入12.2（更新后）" xfId="585"/>
    <cellStyle name="差_2006年22湖南_2014省级收入及财力12.12（更新后）" xfId="586"/>
    <cellStyle name="差_2006年22湖南_财力性转移支付2010年预算参考数" xfId="587"/>
    <cellStyle name="差_2006年22湖南_省级财力12.12" xfId="588"/>
    <cellStyle name="差_2006年27重庆" xfId="589"/>
    <cellStyle name="差_2006年27重庆_2014省级收入12.2（更新后）" xfId="590"/>
    <cellStyle name="差_2006年27重庆_2014省级收入及财力12.12（更新后）" xfId="591"/>
    <cellStyle name="差_2006年27重庆_财力性转移支付2010年预算参考数" xfId="592"/>
    <cellStyle name="差_2006年27重庆_省级财力12.12" xfId="593"/>
    <cellStyle name="差_2006年28四川" xfId="594"/>
    <cellStyle name="差_2006年28四川_2014省级收入12.2（更新后）" xfId="595"/>
    <cellStyle name="差_2006年28四川_2014省级收入及财力12.12（更新后）" xfId="596"/>
    <cellStyle name="差_2006年28四川_财力性转移支付2010年预算参考数" xfId="597"/>
    <cellStyle name="差_2006年28四川_省级财力12.12" xfId="598"/>
    <cellStyle name="差_2006年30云南" xfId="599"/>
    <cellStyle name="差_2006年33甘肃" xfId="600"/>
    <cellStyle name="差_2006年34青海" xfId="601"/>
    <cellStyle name="差_2006年34青海_2014省级收入12.2（更新后）" xfId="602"/>
    <cellStyle name="差_2006年34青海_2014省级收入及财力12.12（更新后）" xfId="603"/>
    <cellStyle name="差_2006年34青海_财力性转移支付2010年预算参考数" xfId="604"/>
    <cellStyle name="差_2006年34青海_省级财力12.12" xfId="605"/>
    <cellStyle name="差_2006年全省财力计算表（中央、决算）" xfId="606"/>
    <cellStyle name="差_2006年水利统计指标统计表" xfId="607"/>
    <cellStyle name="差_2006年水利统计指标统计表_2014省级收入12.2（更新后）" xfId="608"/>
    <cellStyle name="差_2006年水利统计指标统计表_2014省级收入及财力12.12（更新后）" xfId="609"/>
    <cellStyle name="差_2006年水利统计指标统计表_财力性转移支付2010年预算参考数" xfId="610"/>
    <cellStyle name="差_2006年水利统计指标统计表_省级财力12.12" xfId="611"/>
    <cellStyle name="差_2007结算与财力(6.2)" xfId="612"/>
    <cellStyle name="差_2007结算与财力(6.2)_基金汇总" xfId="613"/>
    <cellStyle name="差_2007结算与财力(6.2)_收入汇总" xfId="614"/>
    <cellStyle name="差_2007结算与财力(6.2)_支出汇总" xfId="615"/>
    <cellStyle name="差_2007年结算已定项目对账单" xfId="616"/>
    <cellStyle name="差_2007年结算已定项目对账单 2" xfId="617"/>
    <cellStyle name="差_2007年结算已定项目对账单_2013省级预算附表" xfId="618"/>
    <cellStyle name="差_2007年结算已定项目对账单_2014省级收入12.2（更新后）" xfId="619"/>
    <cellStyle name="差_2007年结算已定项目对账单_2014省级收入及财力12.12（更新后）" xfId="620"/>
    <cellStyle name="差_2007年结算已定项目对账单_2017年预算草案（债务）" xfId="621"/>
    <cellStyle name="差_2007年结算已定项目对账单_附表1-6" xfId="622"/>
    <cellStyle name="差_2007年结算已定项目对账单_基金汇总" xfId="623"/>
    <cellStyle name="差_2007年结算已定项目对账单_省级财力12.12" xfId="624"/>
    <cellStyle name="差_2007年结算已定项目对账单_收入汇总" xfId="625"/>
    <cellStyle name="差_2007年结算已定项目对账单_支出汇总" xfId="626"/>
    <cellStyle name="差_2007年收支情况及2008年收支预计表(汇总表)" xfId="627"/>
    <cellStyle name="差_2007年收支情况及2008年收支预计表(汇总表)_2014省级收入12.2（更新后）" xfId="628"/>
    <cellStyle name="差_2007年收支情况及2008年收支预计表(汇总表)_2014省级收入及财力12.12（更新后）" xfId="629"/>
    <cellStyle name="差_2007年收支情况及2008年收支预计表(汇总表)_财力性转移支付2010年预算参考数" xfId="630"/>
    <cellStyle name="差_2007年收支情况及2008年收支预计表(汇总表)_省级财力12.12" xfId="631"/>
    <cellStyle name="差_2007年一般预算支出剔除" xfId="632"/>
    <cellStyle name="差_2007年一般预算支出剔除_2014省级收入12.2（更新后）" xfId="633"/>
    <cellStyle name="差_2007年一般预算支出剔除_2014省级收入及财力12.12（更新后）" xfId="634"/>
    <cellStyle name="差_2007年一般预算支出剔除_财力性转移支付2010年预算参考数" xfId="635"/>
    <cellStyle name="差_2007年一般预算支出剔除_省级财力12.12" xfId="636"/>
    <cellStyle name="差_2007年中央财政与河南省财政年终决算结算单" xfId="637"/>
    <cellStyle name="差_2007年中央财政与河南省财政年终决算结算单 2" xfId="638"/>
    <cellStyle name="差_2007年中央财政与河南省财政年终决算结算单_2013省级预算附表" xfId="639"/>
    <cellStyle name="差_2007年中央财政与河南省财政年终决算结算单_2014省级收入12.2（更新后）" xfId="640"/>
    <cellStyle name="差_2007年中央财政与河南省财政年终决算结算单_2014省级收入及财力12.12（更新后）" xfId="641"/>
    <cellStyle name="差_2007年中央财政与河南省财政年终决算结算单_2017年预算草案（债务）" xfId="642"/>
    <cellStyle name="差_2007年中央财政与河南省财政年终决算结算单_附表1-6" xfId="643"/>
    <cellStyle name="差_2007年中央财政与河南省财政年终决算结算单_基金汇总" xfId="644"/>
    <cellStyle name="差_2007年中央财政与河南省财政年终决算结算单_省级财力12.12" xfId="645"/>
    <cellStyle name="差_2007年中央财政与河南省财政年终决算结算单_收入汇总" xfId="646"/>
    <cellStyle name="差_2007年中央财政与河南省财政年终决算结算单_支出汇总" xfId="647"/>
    <cellStyle name="差_2007一般预算支出口径剔除表" xfId="648"/>
    <cellStyle name="差_2007一般预算支出口径剔除表_2014省级收入12.2（更新后）" xfId="649"/>
    <cellStyle name="差_2007一般预算支出口径剔除表_2014省级收入及财力12.12（更新后）" xfId="650"/>
    <cellStyle name="差_2007一般预算支出口径剔除表_财力性转移支付2010年预算参考数" xfId="651"/>
    <cellStyle name="差_2007一般预算支出口径剔除表_省级财力12.12" xfId="652"/>
    <cellStyle name="差_2008计算资料（8月11日终稿）" xfId="653"/>
    <cellStyle name="差_2008计算资料（8月5）" xfId="654"/>
    <cellStyle name="差_2008结算与财力(最终)" xfId="655"/>
    <cellStyle name="差_2008经常性收入" xfId="656"/>
    <cellStyle name="差_2008年财政收支预算草案(1.4)" xfId="657"/>
    <cellStyle name="差_2008年财政收支预算草案(1.4) 2" xfId="658"/>
    <cellStyle name="差_2008年财政收支预算草案(1.4)_2017年预算草案（债务）" xfId="659"/>
    <cellStyle name="差_2008年财政收支预算草案(1.4)_基金汇总" xfId="660"/>
    <cellStyle name="差_2008年财政收支预算草案(1.4)_收入汇总" xfId="661"/>
    <cellStyle name="差_2008年财政收支预算草案(1.4)_支出汇总" xfId="662"/>
    <cellStyle name="差_2008年全省汇总收支计算表" xfId="663"/>
    <cellStyle name="差_2008年全省汇总收支计算表_2014省级收入12.2（更新后）" xfId="664"/>
    <cellStyle name="差_2008年全省汇总收支计算表_2014省级收入及财力12.12（更新后）" xfId="665"/>
    <cellStyle name="差_2008年全省汇总收支计算表_财力性转移支付2010年预算参考数" xfId="666"/>
    <cellStyle name="差_2008年全省汇总收支计算表_省级财力12.12" xfId="667"/>
    <cellStyle name="差_2008年全省人员信息" xfId="668"/>
    <cellStyle name="差_2008年一般预算支出预计" xfId="669"/>
    <cellStyle name="差_2008年预计支出与2007年对比" xfId="670"/>
    <cellStyle name="差_2008年支出核定" xfId="671"/>
    <cellStyle name="差_2008年支出调整" xfId="672"/>
    <cellStyle name="差_2008年支出调整_2014省级收入12.2（更新后）" xfId="673"/>
    <cellStyle name="差_2008年支出调整_2014省级收入及财力12.12（更新后）" xfId="674"/>
    <cellStyle name="差_2008年支出调整_财力性转移支付2010年预算参考数" xfId="675"/>
    <cellStyle name="差_2008年支出调整_省级财力12.12" xfId="676"/>
    <cellStyle name="差_2009年财力测算情况11.19" xfId="677"/>
    <cellStyle name="差_2009年财力测算情况11.19_基金汇总" xfId="678"/>
    <cellStyle name="差_2009年财力测算情况11.19_收入汇总" xfId="679"/>
    <cellStyle name="差_2009年财力测算情况11.19_支出汇总" xfId="680"/>
    <cellStyle name="差_2009年结算（最终）" xfId="681"/>
    <cellStyle name="差_2009年结算（最终）_基金汇总" xfId="682"/>
    <cellStyle name="差_2009年结算（最终）_收入汇总" xfId="683"/>
    <cellStyle name="差_2009年结算（最终）_支出汇总" xfId="684"/>
    <cellStyle name="差_2009年省对市县转移支付测算表(9.27)" xfId="685"/>
    <cellStyle name="差_2009年省对市县转移支付测算表(9.27)_2014省级收入12.2（更新后）" xfId="686"/>
    <cellStyle name="差_2009年省对市县转移支付测算表(9.27)_2014省级收入及财力12.12（更新后）" xfId="687"/>
    <cellStyle name="差_2009年省对市县转移支付测算表(9.27)_省级财力12.12" xfId="688"/>
    <cellStyle name="差_2009年省与市县结算（最终）" xfId="689"/>
    <cellStyle name="差_2009全省决算表（批复后）" xfId="690"/>
    <cellStyle name="差_2010.10.30" xfId="691"/>
    <cellStyle name="差_2010年全省供养人员" xfId="692"/>
    <cellStyle name="差_2010年收入预测表（20091218)）" xfId="693"/>
    <cellStyle name="差_2010年收入预测表（20091218)）_基金汇总" xfId="694"/>
    <cellStyle name="差_2010年收入预测表（20091218)）_收入汇总" xfId="695"/>
    <cellStyle name="差_2010年收入预测表（20091218)）_支出汇总" xfId="696"/>
    <cellStyle name="差_2010年收入预测表（20091219)）" xfId="697"/>
    <cellStyle name="差_2010年收入预测表（20091219)）_基金汇总" xfId="698"/>
    <cellStyle name="差_2010年收入预测表（20091219)）_收入汇总" xfId="699"/>
    <cellStyle name="差_2010年收入预测表（20091219)）_支出汇总" xfId="700"/>
    <cellStyle name="差_2010年收入预测表（20091230)）" xfId="701"/>
    <cellStyle name="差_2010年收入预测表（20091230)）_基金汇总" xfId="702"/>
    <cellStyle name="差_2010年收入预测表（20091230)）_收入汇总" xfId="703"/>
    <cellStyle name="差_2010年收入预测表（20091230)）_支出汇总" xfId="704"/>
    <cellStyle name="差_2010省对市县转移支付测算表(10-21）" xfId="705"/>
    <cellStyle name="差_2010省对市县转移支付测算表(10-21）_2014省级收入12.2（更新后）" xfId="706"/>
    <cellStyle name="差_2010省对市县转移支付测算表(10-21）_2014省级收入及财力12.12（更新后）" xfId="707"/>
    <cellStyle name="差_2010省对市县转移支付测算表(10-21）_省级财力12.12" xfId="708"/>
    <cellStyle name="差_2010省级行政性收费专项收入批复" xfId="709"/>
    <cellStyle name="差_2010省级行政性收费专项收入批复_基金汇总" xfId="710"/>
    <cellStyle name="差_2010省级行政性收费专项收入批复_收入汇总" xfId="711"/>
    <cellStyle name="差_2010省级行政性收费专项收入批复_支出汇总" xfId="712"/>
    <cellStyle name="差_20111127汇报附表（8张）" xfId="713"/>
    <cellStyle name="差_20111127汇报附表（8张）_基金汇总" xfId="714"/>
    <cellStyle name="差_20111127汇报附表（8张）_收入汇总" xfId="715"/>
    <cellStyle name="差_20111127汇报附表（8张）_支出汇总" xfId="716"/>
    <cellStyle name="差_2011年全省及省级预计12-31" xfId="717"/>
    <cellStyle name="差_2011年全省及省级预计2011-12-12" xfId="718"/>
    <cellStyle name="差_2011年全省及省级预计2011-12-12_基金汇总" xfId="719"/>
    <cellStyle name="差_2011年全省及省级预计2011-12-12_收入汇总" xfId="720"/>
    <cellStyle name="差_2011年全省及省级预计2011-12-12_支出汇总" xfId="721"/>
    <cellStyle name="差_2011年预算表格2010.12.9" xfId="722"/>
    <cellStyle name="差_2011年预算表格2010.12.9 2" xfId="723"/>
    <cellStyle name="差_2011年预算表格2010.12.9_2013省级预算附表" xfId="724"/>
    <cellStyle name="差_2011年预算表格2010.12.9_2014省级收入12.2（更新后）" xfId="725"/>
    <cellStyle name="差_2011年预算表格2010.12.9_2014省级收入及财力12.12（更新后）" xfId="726"/>
    <cellStyle name="差_2011年预算表格2010.12.9_2017年预算草案（债务）" xfId="727"/>
    <cellStyle name="差_2011年预算表格2010.12.9_附表1-6" xfId="728"/>
    <cellStyle name="差_2011年预算表格2010.12.9_基金汇总" xfId="729"/>
    <cellStyle name="差_2011年预算表格2010.12.9_省级财力12.12" xfId="730"/>
    <cellStyle name="差_2011年预算表格2010.12.9_收入汇总" xfId="731"/>
    <cellStyle name="差_2011年预算表格2010.12.9_支出汇总" xfId="732"/>
    <cellStyle name="差_2011年预算大表11-26" xfId="733"/>
    <cellStyle name="差_2011年预算大表11-26 2" xfId="734"/>
    <cellStyle name="差_2011年预算大表11-26_2017年预算草案（债务）" xfId="735"/>
    <cellStyle name="差_2011年预算大表11-26_基金汇总" xfId="736"/>
    <cellStyle name="差_2011年预算大表11-26_收入汇总" xfId="737"/>
    <cellStyle name="差_2011年预算大表11-26_支出汇总" xfId="738"/>
    <cellStyle name="差_2012-2013年经常性收入预测（1.1新口径）" xfId="739"/>
    <cellStyle name="差_2012年国有资本经营预算收支总表" xfId="740"/>
    <cellStyle name="差_2012年结算与财力5.3" xfId="741"/>
    <cellStyle name="差_2012年结余使用" xfId="742"/>
    <cellStyle name="差_2012年省级平衡表" xfId="743"/>
    <cellStyle name="差_2012年省级平衡简表（用）" xfId="744"/>
    <cellStyle name="差_2012年省级一般预算收入计划" xfId="745"/>
    <cellStyle name="差_2013省级预算附表" xfId="746"/>
    <cellStyle name="差_20160105省级2016年预算情况表（最新）" xfId="747"/>
    <cellStyle name="差_20160105省级2016年预算情况表（最新） 2" xfId="748"/>
    <cellStyle name="差_20160105省级2016年预算情况表（最新）_2017年预算草案（债务）" xfId="749"/>
    <cellStyle name="差_20160105省级2016年预算情况表（最新）_基金汇总" xfId="750"/>
    <cellStyle name="差_20160105省级2016年预算情况表（最新）_收入汇总" xfId="751"/>
    <cellStyle name="差_20160105省级2016年预算情况表（最新）_支出汇总" xfId="752"/>
    <cellStyle name="差_20161017---核定基数定表" xfId="753"/>
    <cellStyle name="差_2016-2017全省国资预算" xfId="754"/>
    <cellStyle name="差_2016年财政专项清理表" xfId="755"/>
    <cellStyle name="差_2016年财政总决算生成表全套0417 -平衡表" xfId="756"/>
    <cellStyle name="差_2016年结算与财力5.17" xfId="757"/>
    <cellStyle name="差_2016年预算表格（公式）" xfId="758"/>
    <cellStyle name="差_2016年中原银行税收基数短收市县负担情况表" xfId="759"/>
    <cellStyle name="差_2016省级收入1.3" xfId="760"/>
    <cellStyle name="差_20170103省级2017年预算情况表" xfId="761"/>
    <cellStyle name="差_20171126--2018年省级收入预算（打印）" xfId="762"/>
    <cellStyle name="差_2017年预算草案（债务）" xfId="763"/>
    <cellStyle name="差_20河南" xfId="764"/>
    <cellStyle name="差_20河南(财政部2010年县级基本财力测算数据)" xfId="765"/>
    <cellStyle name="差_20河南(财政部2010年县级基本财力测算数据)_2014省级收入12.2（更新后）" xfId="766"/>
    <cellStyle name="差_20河南(财政部2010年县级基本财力测算数据)_2014省级收入及财力12.12（更新后）" xfId="767"/>
    <cellStyle name="差_20河南(财政部2010年县级基本财力测算数据)_省级财力12.12" xfId="768"/>
    <cellStyle name="差_20河南_2014省级收入12.2（更新后）" xfId="769"/>
    <cellStyle name="差_20河南_2014省级收入及财力12.12（更新后）" xfId="770"/>
    <cellStyle name="差_20河南_财力性转移支付2010年预算参考数" xfId="771"/>
    <cellStyle name="差_20河南_省级财力12.12" xfId="772"/>
    <cellStyle name="差_20河南省" xfId="773"/>
    <cellStyle name="差_21.2017年全省基金收入" xfId="774"/>
    <cellStyle name="差_22.2017年全省基金支出" xfId="775"/>
    <cellStyle name="差_22湖南" xfId="776"/>
    <cellStyle name="差_22湖南_2014省级收入12.2（更新后）" xfId="777"/>
    <cellStyle name="差_22湖南_2014省级收入及财力12.12（更新后）" xfId="778"/>
    <cellStyle name="差_22湖南_财力性转移支付2010年预算参考数" xfId="779"/>
    <cellStyle name="差_22湖南_省级财力12.12" xfId="780"/>
    <cellStyle name="差_27重庆" xfId="781"/>
    <cellStyle name="差_27重庆_2014省级收入12.2（更新后）" xfId="782"/>
    <cellStyle name="差_27重庆_2014省级收入及财力12.12（更新后）" xfId="783"/>
    <cellStyle name="差_27重庆_财力性转移支付2010年预算参考数" xfId="784"/>
    <cellStyle name="差_27重庆_省级财力12.12" xfId="785"/>
    <cellStyle name="差_28四川" xfId="786"/>
    <cellStyle name="差_28四川_2014省级收入12.2（更新后）" xfId="787"/>
    <cellStyle name="差_28四川_2014省级收入及财力12.12（更新后）" xfId="788"/>
    <cellStyle name="差_28四川_财力性转移支付2010年预算参考数" xfId="789"/>
    <cellStyle name="差_28四川_省级财力12.12" xfId="790"/>
    <cellStyle name="差_3.2017全省支出" xfId="791"/>
    <cellStyle name="差_30云南" xfId="792"/>
    <cellStyle name="差_30云南_1" xfId="793"/>
    <cellStyle name="差_30云南_1_2014省级收入12.2（更新后）" xfId="794"/>
    <cellStyle name="差_30云南_1_2014省级收入及财力12.12（更新后）" xfId="795"/>
    <cellStyle name="差_30云南_1_财力性转移支付2010年预算参考数" xfId="796"/>
    <cellStyle name="差_30云南_1_省级财力12.12" xfId="797"/>
    <cellStyle name="差_33甘肃" xfId="798"/>
    <cellStyle name="差_34青海" xfId="799"/>
    <cellStyle name="差_34青海_1" xfId="800"/>
    <cellStyle name="差_34青海_1_2014省级收入12.2（更新后）" xfId="801"/>
    <cellStyle name="差_34青海_1_2014省级收入及财力12.12（更新后）" xfId="802"/>
    <cellStyle name="差_34青海_1_财力性转移支付2010年预算参考数" xfId="803"/>
    <cellStyle name="差_34青海_1_省级财力12.12" xfId="804"/>
    <cellStyle name="差_34青海_2014省级收入12.2（更新后）" xfId="805"/>
    <cellStyle name="差_34青海_2014省级收入及财力12.12（更新后）" xfId="806"/>
    <cellStyle name="差_34青海_财力性转移支付2010年预算参考数" xfId="807"/>
    <cellStyle name="差_34青海_省级财力12.12" xfId="808"/>
    <cellStyle name="差_410927000_台前县" xfId="809"/>
    <cellStyle name="差_410927000_台前县_2014省级收入12.2（更新后）" xfId="810"/>
    <cellStyle name="差_410927000_台前县_2014省级收入及财力12.12（更新后）" xfId="811"/>
    <cellStyle name="差_410927000_台前县_省级财力12.12" xfId="812"/>
    <cellStyle name="差_5.2017省本级收入" xfId="813"/>
    <cellStyle name="差_530623_2006年县级财政报表附表" xfId="814"/>
    <cellStyle name="差_530629_2006年县级财政报表附表" xfId="815"/>
    <cellStyle name="差_5334_2006年迪庆县级财政报表附表" xfId="816"/>
    <cellStyle name="差_6.2017省本级支出" xfId="817"/>
    <cellStyle name="差_Book1" xfId="818"/>
    <cellStyle name="差_Book1_2012-2013年经常性收入预测（1.1新口径）" xfId="819"/>
    <cellStyle name="差_Book1_2012年省级平衡简表（用）" xfId="820"/>
    <cellStyle name="差_Book1_2013省级预算附表" xfId="821"/>
    <cellStyle name="差_Book1_2016年结算与财力5.17" xfId="822"/>
    <cellStyle name="差_Book1_5.2017省本级收入" xfId="823"/>
    <cellStyle name="差_Book1_财力性转移支付2010年预算参考数" xfId="824"/>
    <cellStyle name="差_Book1_附表1-6" xfId="825"/>
    <cellStyle name="差_Book1_基金汇总" xfId="826"/>
    <cellStyle name="差_Book1_收入汇总" xfId="827"/>
    <cellStyle name="差_Book1_支出汇总" xfId="828"/>
    <cellStyle name="差_Book2" xfId="829"/>
    <cellStyle name="差_Book2_2014省级收入12.2（更新后）" xfId="830"/>
    <cellStyle name="差_Book2_2014省级收入及财力12.12（更新后）" xfId="831"/>
    <cellStyle name="差_Book2_财力性转移支付2010年预算参考数" xfId="832"/>
    <cellStyle name="差_Book2_省级财力12.12" xfId="833"/>
    <cellStyle name="差_gdp" xfId="834"/>
    <cellStyle name="差_M01-2(州市补助收入)" xfId="835"/>
    <cellStyle name="差_material report in Jul" xfId="836"/>
    <cellStyle name="差_material report in Jun" xfId="837"/>
    <cellStyle name="差_material report in May" xfId="838"/>
    <cellStyle name="差_Material reprot In Apr (2)" xfId="839"/>
    <cellStyle name="差_Material reprot In Dec" xfId="840"/>
    <cellStyle name="差_Material reprot In Dec (3)" xfId="841"/>
    <cellStyle name="差_Material reprot In Feb (2)" xfId="842"/>
    <cellStyle name="差_Material reprot In Mar" xfId="843"/>
    <cellStyle name="差_Sheet1" xfId="844"/>
    <cellStyle name="差_Sheet1_1" xfId="845"/>
    <cellStyle name="差_Sheet1_2" xfId="846"/>
    <cellStyle name="差_Sheet1_2014省级收入12.2（更新后）" xfId="847"/>
    <cellStyle name="差_Sheet1_2014省级收入及财力12.12（更新后）" xfId="848"/>
    <cellStyle name="差_Sheet1_Sheet2" xfId="849"/>
    <cellStyle name="差_Sheet1_全省基金收支" xfId="850"/>
    <cellStyle name="差_Sheet1_省级财力12.12" xfId="851"/>
    <cellStyle name="差_Sheet1_省级收入" xfId="852"/>
    <cellStyle name="差_Sheet1_省级支出" xfId="853"/>
    <cellStyle name="差_Sheet2" xfId="854"/>
    <cellStyle name="差_Sheet2_1" xfId="855"/>
    <cellStyle name="差_Xl0000068" xfId="856"/>
    <cellStyle name="差_Xl0000068 2" xfId="857"/>
    <cellStyle name="差_Xl0000068_2017年预算草案（债务）" xfId="858"/>
    <cellStyle name="差_Xl0000068_基金汇总" xfId="859"/>
    <cellStyle name="差_Xl0000068_收入汇总" xfId="860"/>
    <cellStyle name="差_Xl0000068_支出汇总" xfId="861"/>
    <cellStyle name="差_Xl0000071" xfId="862"/>
    <cellStyle name="差_Xl0000071 2" xfId="863"/>
    <cellStyle name="差_Xl0000071_2017年预算草案（债务）" xfId="864"/>
    <cellStyle name="差_Xl0000071_基金汇总" xfId="865"/>
    <cellStyle name="差_Xl0000071_收入汇总" xfId="866"/>
    <cellStyle name="差_Xl0000071_支出汇总" xfId="867"/>
    <cellStyle name="差_Xl0000302" xfId="868"/>
    <cellStyle name="差_Xl0000335" xfId="869"/>
    <cellStyle name="差_Xl0000336" xfId="870"/>
    <cellStyle name="差_安徽 缺口县区测算(地方填报)1" xfId="871"/>
    <cellStyle name="差_安徽 缺口县区测算(地方填报)1_2014省级收入12.2（更新后）" xfId="872"/>
    <cellStyle name="差_安徽 缺口县区测算(地方填报)1_2014省级收入及财力12.12（更新后）" xfId="873"/>
    <cellStyle name="差_安徽 缺口县区测算(地方填报)1_财力性转移支付2010年预算参考数" xfId="874"/>
    <cellStyle name="差_安徽 缺口县区测算(地方填报)1_省级财力12.12" xfId="875"/>
    <cellStyle name="差_表一" xfId="876"/>
    <cellStyle name="差_表一_2014省级收入12.2（更新后）" xfId="877"/>
    <cellStyle name="差_表一_2014省级收入及财力12.12（更新后）" xfId="878"/>
    <cellStyle name="差_表一_省级财力12.12" xfId="879"/>
    <cellStyle name="差_不含人员经费系数" xfId="880"/>
    <cellStyle name="差_不含人员经费系数_2014省级收入12.2（更新后）" xfId="881"/>
    <cellStyle name="差_不含人员经费系数_2014省级收入及财力12.12（更新后）" xfId="882"/>
    <cellStyle name="差_不含人员经费系数_财力性转移支付2010年预算参考数" xfId="883"/>
    <cellStyle name="差_不含人员经费系数_省级财力12.12" xfId="884"/>
    <cellStyle name="差_财力（李处长）" xfId="885"/>
    <cellStyle name="差_财力（李处长）_2014省级收入12.2（更新后）" xfId="886"/>
    <cellStyle name="差_财力（李处长）_2014省级收入及财力12.12（更新后）" xfId="887"/>
    <cellStyle name="差_财力（李处长）_省级财力12.12" xfId="888"/>
    <cellStyle name="差_财力差异计算表(不含非农业区)" xfId="889"/>
    <cellStyle name="差_财力差异计算表(不含非农业区)_2014省级收入12.2（更新后）" xfId="890"/>
    <cellStyle name="差_财力差异计算表(不含非农业区)_2014省级收入及财力12.12（更新后）" xfId="891"/>
    <cellStyle name="差_财力差异计算表(不含非农业区)_省级财力12.12" xfId="892"/>
    <cellStyle name="差_财政供养人员" xfId="893"/>
    <cellStyle name="差_财政供养人员_2014省级收入12.2（更新后）" xfId="894"/>
    <cellStyle name="差_财政供养人员_2014省级收入及财力12.12（更新后）" xfId="895"/>
    <cellStyle name="差_财政供养人员_财力性转移支付2010年预算参考数" xfId="896"/>
    <cellStyle name="差_财政供养人员_省级财力12.12" xfId="897"/>
    <cellStyle name="差_财政厅编制用表（2011年报省人大）" xfId="898"/>
    <cellStyle name="差_财政厅编制用表（2011年报省人大） 2" xfId="899"/>
    <cellStyle name="差_财政厅编制用表（2011年报省人大）_2013省级预算附表" xfId="900"/>
    <cellStyle name="差_财政厅编制用表（2011年报省人大）_2014省级收入12.2（更新后）" xfId="901"/>
    <cellStyle name="差_财政厅编制用表（2011年报省人大）_2014省级收入及财力12.12（更新后）" xfId="902"/>
    <cellStyle name="差_财政厅编制用表（2011年报省人大）_2017年预算草案（债务）" xfId="903"/>
    <cellStyle name="差_财政厅编制用表（2011年报省人大）_附表1-6" xfId="904"/>
    <cellStyle name="差_财政厅编制用表（2011年报省人大）_基金汇总" xfId="905"/>
    <cellStyle name="差_财政厅编制用表（2011年报省人大）_省级财力12.12" xfId="906"/>
    <cellStyle name="差_财政厅编制用表（2011年报省人大）_收入汇总" xfId="907"/>
    <cellStyle name="差_财政厅编制用表（2011年报省人大）_支出汇总" xfId="908"/>
    <cellStyle name="差_测算结果" xfId="909"/>
    <cellStyle name="差_测算结果_2014省级收入12.2（更新后）" xfId="910"/>
    <cellStyle name="差_测算结果_2014省级收入及财力12.12（更新后）" xfId="911"/>
    <cellStyle name="差_测算结果_财力性转移支付2010年预算参考数" xfId="912"/>
    <cellStyle name="差_测算结果_省级财力12.12" xfId="913"/>
    <cellStyle name="差_测算结果汇总" xfId="914"/>
    <cellStyle name="差_测算结果汇总_2014省级收入12.2（更新后）" xfId="915"/>
    <cellStyle name="差_测算结果汇总_2014省级收入及财力12.12（更新后）" xfId="916"/>
    <cellStyle name="差_测算结果汇总_财力性转移支付2010年预算参考数" xfId="917"/>
    <cellStyle name="差_测算结果汇总_省级财力12.12" xfId="918"/>
    <cellStyle name="差_测算总表" xfId="919"/>
    <cellStyle name="差_测算总表_2014省级收入12.2（更新后）" xfId="920"/>
    <cellStyle name="差_测算总表_2014省级收入及财力12.12（更新后）" xfId="921"/>
    <cellStyle name="差_测算总表_省级财力12.12" xfId="922"/>
    <cellStyle name="差_成本差异系数" xfId="923"/>
    <cellStyle name="差_成本差异系数（含人口规模）" xfId="924"/>
    <cellStyle name="差_成本差异系数（含人口规模）_2014省级收入12.2（更新后）" xfId="925"/>
    <cellStyle name="差_成本差异系数（含人口规模）_2014省级收入及财力12.12（更新后）" xfId="926"/>
    <cellStyle name="差_成本差异系数（含人口规模）_财力性转移支付2010年预算参考数" xfId="927"/>
    <cellStyle name="差_成本差异系数（含人口规模）_省级财力12.12" xfId="928"/>
    <cellStyle name="差_成本差异系数_2014省级收入12.2（更新后）" xfId="929"/>
    <cellStyle name="差_成本差异系数_2014省级收入及财力12.12（更新后）" xfId="930"/>
    <cellStyle name="差_成本差异系数_财力性转移支付2010年预算参考数" xfId="931"/>
    <cellStyle name="差_成本差异系数_省级财力12.12" xfId="932"/>
    <cellStyle name="差_城建部门" xfId="933"/>
    <cellStyle name="差_第五部分(才淼、饶永宏）" xfId="934"/>
    <cellStyle name="差_第一部分：综合全" xfId="935"/>
    <cellStyle name="差_电力公司增值税划转" xfId="936"/>
    <cellStyle name="差_电力公司增值税划转_2014省级收入12.2（更新后）" xfId="937"/>
    <cellStyle name="差_电力公司增值税划转_2014省级收入及财力12.12（更新后）" xfId="938"/>
    <cellStyle name="差_电力公司增值税划转_省级财力12.12" xfId="939"/>
    <cellStyle name="差_方案二" xfId="940"/>
    <cellStyle name="差_分析缺口率" xfId="941"/>
    <cellStyle name="差_分析缺口率_2014省级收入12.2（更新后）" xfId="942"/>
    <cellStyle name="差_分析缺口率_2014省级收入及财力12.12（更新后）" xfId="943"/>
    <cellStyle name="差_分析缺口率_财力性转移支付2010年预算参考数" xfId="944"/>
    <cellStyle name="差_分析缺口率_省级财力12.12" xfId="945"/>
    <cellStyle name="差_分县成本差异系数" xfId="946"/>
    <cellStyle name="差_分县成本差异系数_2014省级收入12.2（更新后）" xfId="947"/>
    <cellStyle name="差_分县成本差异系数_2014省级收入及财力12.12（更新后）" xfId="948"/>
    <cellStyle name="差_分县成本差异系数_不含人员经费系数" xfId="949"/>
    <cellStyle name="差_分县成本差异系数_不含人员经费系数_2014省级收入12.2（更新后）" xfId="950"/>
    <cellStyle name="差_分县成本差异系数_不含人员经费系数_2014省级收入及财力12.12（更新后）" xfId="951"/>
    <cellStyle name="差_分县成本差异系数_不含人员经费系数_财力性转移支付2010年预算参考数" xfId="952"/>
    <cellStyle name="差_分县成本差异系数_不含人员经费系数_省级财力12.12" xfId="953"/>
    <cellStyle name="差_分县成本差异系数_财力性转移支付2010年预算参考数" xfId="954"/>
    <cellStyle name="差_分县成本差异系数_民生政策最低支出需求" xfId="955"/>
    <cellStyle name="差_分县成本差异系数_民生政策最低支出需求_2014省级收入12.2（更新后）" xfId="956"/>
    <cellStyle name="差_分县成本差异系数_民生政策最低支出需求_2014省级收入及财力12.12（更新后）" xfId="957"/>
    <cellStyle name="差_分县成本差异系数_民生政策最低支出需求_财力性转移支付2010年预算参考数" xfId="958"/>
    <cellStyle name="差_分县成本差异系数_民生政策最低支出需求_省级财力12.12" xfId="959"/>
    <cellStyle name="差_分县成本差异系数_省级财力12.12" xfId="960"/>
    <cellStyle name="差_附表" xfId="961"/>
    <cellStyle name="差_附表_2014省级收入12.2（更新后）" xfId="962"/>
    <cellStyle name="差_附表_2014省级收入及财力12.12（更新后）" xfId="963"/>
    <cellStyle name="差_附表_财力性转移支付2010年预算参考数" xfId="964"/>
    <cellStyle name="差_附表_省级财力12.12" xfId="965"/>
    <cellStyle name="差_附表1-6" xfId="966"/>
    <cellStyle name="差_复件 2012年地方财政公共预算分级平衡情况表" xfId="967"/>
    <cellStyle name="差_复件 2012年地方财政公共预算分级平衡情况表（5" xfId="968"/>
    <cellStyle name="差_复件 复件 2010年预算表格－2010-03-26-（含表间 公式）" xfId="969"/>
    <cellStyle name="差_复件 复件 2010年预算表格－2010-03-26-（含表间 公式）_2014省级收入12.2（更新后）" xfId="970"/>
    <cellStyle name="差_复件 复件 2010年预算表格－2010-03-26-（含表间 公式）_2014省级收入及财力12.12（更新后）" xfId="971"/>
    <cellStyle name="差_复件 复件 2010年预算表格－2010-03-26-（含表间 公式）_省级财力12.12" xfId="972"/>
    <cellStyle name="差_国有资本经营预算（2011年报省人大）" xfId="973"/>
    <cellStyle name="差_国有资本经营预算（2011年报省人大） 2" xfId="974"/>
    <cellStyle name="差_国有资本经营预算（2011年报省人大）_2013省级预算附表" xfId="975"/>
    <cellStyle name="差_国有资本经营预算（2011年报省人大）_2014省级收入12.2（更新后）" xfId="976"/>
    <cellStyle name="差_国有资本经营预算（2011年报省人大）_2014省级收入及财力12.12（更新后）" xfId="977"/>
    <cellStyle name="差_国有资本经营预算（2011年报省人大）_2017年预算草案（债务）" xfId="978"/>
    <cellStyle name="差_国有资本经营预算（2011年报省人大）_附表1-6" xfId="979"/>
    <cellStyle name="差_国有资本经营预算（2011年报省人大）_基金汇总" xfId="980"/>
    <cellStyle name="差_国有资本经营预算（2011年报省人大）_省级财力12.12" xfId="981"/>
    <cellStyle name="差_国有资本经营预算（2011年报省人大）_收入汇总" xfId="982"/>
    <cellStyle name="差_国有资本经营预算（2011年报省人大）_支出汇总" xfId="983"/>
    <cellStyle name="差_行政(燃修费)" xfId="984"/>
    <cellStyle name="差_行政(燃修费)_2014省级收入12.2（更新后）" xfId="985"/>
    <cellStyle name="差_行政(燃修费)_2014省级收入及财力12.12（更新后）" xfId="986"/>
    <cellStyle name="差_行政(燃修费)_不含人员经费系数" xfId="987"/>
    <cellStyle name="差_行政(燃修费)_不含人员经费系数_2014省级收入12.2（更新后）" xfId="988"/>
    <cellStyle name="差_行政(燃修费)_不含人员经费系数_2014省级收入及财力12.12（更新后）" xfId="989"/>
    <cellStyle name="差_行政(燃修费)_不含人员经费系数_财力性转移支付2010年预算参考数" xfId="990"/>
    <cellStyle name="差_行政(燃修费)_不含人员经费系数_省级财力12.12" xfId="991"/>
    <cellStyle name="差_行政(燃修费)_财力性转移支付2010年预算参考数" xfId="992"/>
    <cellStyle name="差_行政(燃修费)_民生政策最低支出需求" xfId="993"/>
    <cellStyle name="差_行政(燃修费)_民生政策最低支出需求_2014省级收入12.2（更新后）" xfId="994"/>
    <cellStyle name="差_行政(燃修费)_民生政策最低支出需求_2014省级收入及财力12.12（更新后）" xfId="995"/>
    <cellStyle name="差_行政(燃修费)_民生政策最低支出需求_财力性转移支付2010年预算参考数" xfId="996"/>
    <cellStyle name="差_行政(燃修费)_民生政策最低支出需求_省级财力12.12" xfId="997"/>
    <cellStyle name="差_行政(燃修费)_省级财力12.12" xfId="998"/>
    <cellStyle name="差_行政(燃修费)_县市旗测算-新科目（含人口规模效应）" xfId="999"/>
    <cellStyle name="差_行政(燃修费)_县市旗测算-新科目（含人口规模效应）_2014省级收入12.2（更新后）" xfId="1000"/>
    <cellStyle name="差_行政(燃修费)_县市旗测算-新科目（含人口规模效应）_2014省级收入及财力12.12（更新后）" xfId="1001"/>
    <cellStyle name="差_行政(燃修费)_县市旗测算-新科目（含人口规模效应）_财力性转移支付2010年预算参考数" xfId="1002"/>
    <cellStyle name="差_行政(燃修费)_县市旗测算-新科目（含人口规模效应）_省级财力12.12" xfId="1003"/>
    <cellStyle name="差_行政（人员）" xfId="1004"/>
    <cellStyle name="差_行政（人员）_2014省级收入12.2（更新后）" xfId="1005"/>
    <cellStyle name="差_行政（人员）_2014省级收入及财力12.12（更新后）" xfId="1006"/>
    <cellStyle name="差_行政（人员）_不含人员经费系数" xfId="1007"/>
    <cellStyle name="差_行政（人员）_不含人员经费系数_2014省级收入12.2（更新后）" xfId="1008"/>
    <cellStyle name="差_行政（人员）_不含人员经费系数_2014省级收入及财力12.12（更新后）" xfId="1009"/>
    <cellStyle name="差_行政（人员）_不含人员经费系数_财力性转移支付2010年预算参考数" xfId="1010"/>
    <cellStyle name="差_行政（人员）_不含人员经费系数_省级财力12.12" xfId="1011"/>
    <cellStyle name="差_行政（人员）_财力性转移支付2010年预算参考数" xfId="1012"/>
    <cellStyle name="差_行政（人员）_民生政策最低支出需求" xfId="1013"/>
    <cellStyle name="差_行政（人员）_民生政策最低支出需求_2014省级收入12.2（更新后）" xfId="1014"/>
    <cellStyle name="差_行政（人员）_民生政策最低支出需求_2014省级收入及财力12.12（更新后）" xfId="1015"/>
    <cellStyle name="差_行政（人员）_民生政策最低支出需求_财力性转移支付2010年预算参考数" xfId="1016"/>
    <cellStyle name="差_行政（人员）_民生政策最低支出需求_省级财力12.12" xfId="1017"/>
    <cellStyle name="差_行政（人员）_省级财力12.12" xfId="1018"/>
    <cellStyle name="差_行政（人员）_县市旗测算-新科目（含人口规模效应）" xfId="1019"/>
    <cellStyle name="差_行政（人员）_县市旗测算-新科目（含人口规模效应）_2014省级收入12.2（更新后）" xfId="1020"/>
    <cellStyle name="差_行政（人员）_县市旗测算-新科目（含人口规模效应）_2014省级收入及财力12.12（更新后）" xfId="1021"/>
    <cellStyle name="差_行政（人员）_县市旗测算-新科目（含人口规模效应）_财力性转移支付2010年预算参考数" xfId="1022"/>
    <cellStyle name="差_行政（人员）_县市旗测算-新科目（含人口规模效应）_省级财力12.12" xfId="1023"/>
    <cellStyle name="差_行政公检法测算" xfId="1024"/>
    <cellStyle name="差_行政公检法测算_2014省级收入12.2（更新后）" xfId="1025"/>
    <cellStyle name="差_行政公检法测算_2014省级收入及财力12.12（更新后）" xfId="1026"/>
    <cellStyle name="差_行政公检法测算_不含人员经费系数" xfId="1027"/>
    <cellStyle name="差_行政公检法测算_不含人员经费系数_2014省级收入12.2（更新后）" xfId="1028"/>
    <cellStyle name="差_行政公检法测算_不含人员经费系数_2014省级收入及财力12.12（更新后）" xfId="1029"/>
    <cellStyle name="差_行政公检法测算_不含人员经费系数_财力性转移支付2010年预算参考数" xfId="1030"/>
    <cellStyle name="差_行政公检法测算_不含人员经费系数_省级财力12.12" xfId="1031"/>
    <cellStyle name="差_行政公检法测算_财力性转移支付2010年预算参考数" xfId="1032"/>
    <cellStyle name="差_行政公检法测算_民生政策最低支出需求" xfId="1033"/>
    <cellStyle name="差_行政公检法测算_民生政策最低支出需求_2014省级收入12.2（更新后）" xfId="1034"/>
    <cellStyle name="差_行政公检法测算_民生政策最低支出需求_2014省级收入及财力12.12（更新后）" xfId="1035"/>
    <cellStyle name="差_行政公检法测算_民生政策最低支出需求_财力性转移支付2010年预算参考数" xfId="1036"/>
    <cellStyle name="差_行政公检法测算_民生政策最低支出需求_省级财力12.12" xfId="1037"/>
    <cellStyle name="差_行政公检法测算_省级财力12.12" xfId="1038"/>
    <cellStyle name="差_行政公检法测算_县市旗测算-新科目（含人口规模效应）" xfId="1039"/>
    <cellStyle name="差_行政公检法测算_县市旗测算-新科目（含人口规模效应）_2014省级收入12.2（更新后）" xfId="1040"/>
    <cellStyle name="差_行政公检法测算_县市旗测算-新科目（含人口规模效应）_2014省级收入及财力12.12（更新后）" xfId="1041"/>
    <cellStyle name="差_行政公检法测算_县市旗测算-新科目（含人口规模效应）_财力性转移支付2010年预算参考数" xfId="1042"/>
    <cellStyle name="差_行政公检法测算_县市旗测算-新科目（含人口规模效应）_省级财力12.12" xfId="1043"/>
    <cellStyle name="差_河南 缺口县区测算(地方填报)" xfId="1044"/>
    <cellStyle name="差_河南 缺口县区测算(地方填报)_2014省级收入12.2（更新后）" xfId="1045"/>
    <cellStyle name="差_河南 缺口县区测算(地方填报)_2014省级收入及财力12.12（更新后）" xfId="1046"/>
    <cellStyle name="差_河南 缺口县区测算(地方填报)_财力性转移支付2010年预算参考数" xfId="1047"/>
    <cellStyle name="差_河南 缺口县区测算(地方填报)_省级财力12.12" xfId="1048"/>
    <cellStyle name="差_河南 缺口县区测算(地方填报白)" xfId="1049"/>
    <cellStyle name="差_河南 缺口县区测算(地方填报白)_2014省级收入12.2（更新后）" xfId="1050"/>
    <cellStyle name="差_河南 缺口县区测算(地方填报白)_2014省级收入及财力12.12（更新后）" xfId="1051"/>
    <cellStyle name="差_河南 缺口县区测算(地方填报白)_财力性转移支付2010年预算参考数" xfId="1052"/>
    <cellStyle name="差_河南 缺口县区测算(地方填报白)_省级财力12.12" xfId="1053"/>
    <cellStyle name="差_河南省----2009-05-21（补充数据）" xfId="1054"/>
    <cellStyle name="差_河南省----2009-05-21（补充数据） 2" xfId="1055"/>
    <cellStyle name="差_河南省----2009-05-21（补充数据）_2013省级预算附表" xfId="1056"/>
    <cellStyle name="差_河南省----2009-05-21（补充数据）_2014省级收入12.2（更新后）" xfId="1057"/>
    <cellStyle name="差_河南省----2009-05-21（补充数据）_2014省级收入及财力12.12（更新后）" xfId="1058"/>
    <cellStyle name="差_河南省----2009-05-21（补充数据）_2017年预算草案（债务）" xfId="1059"/>
    <cellStyle name="差_河南省----2009-05-21（补充数据）_附表1-6" xfId="1060"/>
    <cellStyle name="差_河南省----2009-05-21（补充数据）_基金汇总" xfId="1061"/>
    <cellStyle name="差_河南省----2009-05-21（补充数据）_省级财力12.12" xfId="1062"/>
    <cellStyle name="差_河南省----2009-05-21（补充数据）_收入汇总" xfId="1063"/>
    <cellStyle name="差_河南省----2009-05-21（补充数据）_支出汇总" xfId="1064"/>
    <cellStyle name="差_河南省农村义务教育教师绩效工资测算表8-12" xfId="1065"/>
    <cellStyle name="差_河南省农村义务教育教师绩效工资测算表8-12_2014省级收入12.2（更新后）" xfId="1066"/>
    <cellStyle name="差_河南省农村义务教育教师绩效工资测算表8-12_2014省级收入及财力12.12（更新后）" xfId="1067"/>
    <cellStyle name="差_河南省农村义务教育教师绩效工资测算表8-12_省级财力12.12" xfId="1068"/>
    <cellStyle name="差_核定人数对比" xfId="1069"/>
    <cellStyle name="差_核定人数对比_2014省级收入12.2（更新后）" xfId="1070"/>
    <cellStyle name="差_核定人数对比_2014省级收入及财力12.12（更新后）" xfId="1071"/>
    <cellStyle name="差_核定人数对比_财力性转移支付2010年预算参考数" xfId="1072"/>
    <cellStyle name="差_核定人数对比_省级财力12.12" xfId="1073"/>
    <cellStyle name="差_核定人数下发表" xfId="1074"/>
    <cellStyle name="差_核定人数下发表_2014省级收入12.2（更新后）" xfId="1075"/>
    <cellStyle name="差_核定人数下发表_2014省级收入及财力12.12（更新后）" xfId="1076"/>
    <cellStyle name="差_核定人数下发表_财力性转移支付2010年预算参考数" xfId="1077"/>
    <cellStyle name="差_核定人数下发表_省级财力12.12" xfId="1078"/>
    <cellStyle name="差_汇总" xfId="1079"/>
    <cellStyle name="差_汇总_2014省级收入12.2（更新后）" xfId="1080"/>
    <cellStyle name="差_汇总_2014省级收入及财力12.12（更新后）" xfId="1081"/>
    <cellStyle name="差_汇总_财力性转移支付2010年预算参考数" xfId="1082"/>
    <cellStyle name="差_汇总_省级财力12.12" xfId="1083"/>
    <cellStyle name="差_汇总表" xfId="1084"/>
    <cellStyle name="差_汇总表_2014省级收入12.2（更新后）" xfId="1085"/>
    <cellStyle name="差_汇总表_2014省级收入及财力12.12（更新后）" xfId="1086"/>
    <cellStyle name="差_汇总表_财力性转移支付2010年预算参考数" xfId="1087"/>
    <cellStyle name="差_汇总表_省级财力12.12" xfId="1088"/>
    <cellStyle name="差_汇总表4" xfId="1089"/>
    <cellStyle name="差_汇总表4_2014省级收入12.2（更新后）" xfId="1090"/>
    <cellStyle name="差_汇总表4_2014省级收入及财力12.12（更新后）" xfId="1091"/>
    <cellStyle name="差_汇总表4_财力性转移支付2010年预算参考数" xfId="1092"/>
    <cellStyle name="差_汇总表4_省级财力12.12" xfId="1093"/>
    <cellStyle name="差_汇总-县级财政报表附表" xfId="1094"/>
    <cellStyle name="差_基金安排表" xfId="1095"/>
    <cellStyle name="差_基金汇总" xfId="1096"/>
    <cellStyle name="差_检验表" xfId="1097"/>
    <cellStyle name="差_检验表（调整后）" xfId="1098"/>
    <cellStyle name="差_教育(按照总人口测算）—20080416" xfId="1099"/>
    <cellStyle name="差_教育(按照总人口测算）—20080416_2014省级收入12.2（更新后）" xfId="1100"/>
    <cellStyle name="差_教育(按照总人口测算）—20080416_2014省级收入及财力12.12（更新后）" xfId="1101"/>
    <cellStyle name="差_教育(按照总人口测算）—20080416_不含人员经费系数" xfId="1102"/>
    <cellStyle name="差_教育(按照总人口测算）—20080416_不含人员经费系数_2014省级收入12.2（更新后）" xfId="1103"/>
    <cellStyle name="差_教育(按照总人口测算）—20080416_不含人员经费系数_2014省级收入及财力12.12（更新后）" xfId="1104"/>
    <cellStyle name="差_教育(按照总人口测算）—20080416_不含人员经费系数_财力性转移支付2010年预算参考数" xfId="1105"/>
    <cellStyle name="差_教育(按照总人口测算）—20080416_不含人员经费系数_省级财力12.12" xfId="1106"/>
    <cellStyle name="差_教育(按照总人口测算）—20080416_财力性转移支付2010年预算参考数" xfId="1107"/>
    <cellStyle name="差_教育(按照总人口测算）—20080416_民生政策最低支出需求" xfId="1108"/>
    <cellStyle name="差_教育(按照总人口测算）—20080416_民生政策最低支出需求_2014省级收入12.2（更新后）" xfId="1109"/>
    <cellStyle name="差_教育(按照总人口测算）—20080416_民生政策最低支出需求_2014省级收入及财力12.12（更新后）" xfId="1110"/>
    <cellStyle name="差_教育(按照总人口测算）—20080416_民生政策最低支出需求_财力性转移支付2010年预算参考数" xfId="1111"/>
    <cellStyle name="差_教育(按照总人口测算）—20080416_民生政策最低支出需求_省级财力12.12" xfId="1112"/>
    <cellStyle name="差_教育(按照总人口测算）—20080416_省级财力12.12" xfId="1113"/>
    <cellStyle name="差_教育(按照总人口测算）—20080416_县市旗测算-新科目（含人口规模效应）" xfId="1114"/>
    <cellStyle name="差_教育(按照总人口测算）—20080416_县市旗测算-新科目（含人口规模效应）_2014省级收入12.2（更新后）" xfId="1115"/>
    <cellStyle name="差_教育(按照总人口测算）—20080416_县市旗测算-新科目（含人口规模效应）_2014省级收入及财力12.12（更新后）" xfId="1116"/>
    <cellStyle name="差_教育(按照总人口测算）—20080416_县市旗测算-新科目（含人口规模效应）_财力性转移支付2010年预算参考数" xfId="1117"/>
    <cellStyle name="差_教育(按照总人口测算）—20080416_县市旗测算-新科目（含人口规模效应）_省级财力12.12" xfId="1118"/>
    <cellStyle name="差_津补贴保障测算（2010.3.19）" xfId="1119"/>
    <cellStyle name="差_津补贴保障测算（2010.3.19）_2014省级收入12.2（更新后）" xfId="1120"/>
    <cellStyle name="差_津补贴保障测算（2010.3.19）_2014省级收入及财力12.12（更新后）" xfId="1121"/>
    <cellStyle name="差_津补贴保障测算（2010.3.19）_省级财力12.12" xfId="1122"/>
    <cellStyle name="差_津补贴保障测算(5.21)" xfId="1123"/>
    <cellStyle name="差_津补贴保障测算(5.21)_基金汇总" xfId="1124"/>
    <cellStyle name="差_津补贴保障测算(5.21)_收入汇总" xfId="1125"/>
    <cellStyle name="差_津补贴保障测算(5.21)_支出汇总" xfId="1126"/>
    <cellStyle name="差_丽江汇总" xfId="1127"/>
    <cellStyle name="差_民生政策最低支出需求" xfId="1128"/>
    <cellStyle name="差_民生政策最低支出需求_2014省级收入12.2（更新后）" xfId="1129"/>
    <cellStyle name="差_民生政策最低支出需求_2014省级收入及财力12.12（更新后）" xfId="1130"/>
    <cellStyle name="差_民生政策最低支出需求_财力性转移支付2010年预算参考数" xfId="1131"/>
    <cellStyle name="差_民生政策最低支出需求_省级财力12.12" xfId="1132"/>
    <cellStyle name="差_农林水和城市维护标准支出20080505－县区合计" xfId="1133"/>
    <cellStyle name="差_农林水和城市维护标准支出20080505－县区合计_2014省级收入12.2（更新后）" xfId="1134"/>
    <cellStyle name="差_农林水和城市维护标准支出20080505－县区合计_2014省级收入及财力12.12（更新后）" xfId="1135"/>
    <cellStyle name="差_农林水和城市维护标准支出20080505－县区合计_不含人员经费系数" xfId="1136"/>
    <cellStyle name="差_农林水和城市维护标准支出20080505－县区合计_不含人员经费系数_2014省级收入12.2（更新后）" xfId="1137"/>
    <cellStyle name="差_农林水和城市维护标准支出20080505－县区合计_不含人员经费系数_2014省级收入及财力12.12（更新后）" xfId="1138"/>
    <cellStyle name="差_农林水和城市维护标准支出20080505－县区合计_不含人员经费系数_财力性转移支付2010年预算参考数" xfId="1139"/>
    <cellStyle name="差_农林水和城市维护标准支出20080505－县区合计_不含人员经费系数_省级财力12.12" xfId="1140"/>
    <cellStyle name="差_农林水和城市维护标准支出20080505－县区合计_财力性转移支付2010年预算参考数" xfId="1141"/>
    <cellStyle name="差_农林水和城市维护标准支出20080505－县区合计_民生政策最低支出需求" xfId="1142"/>
    <cellStyle name="差_农林水和城市维护标准支出20080505－县区合计_民生政策最低支出需求_2014省级收入12.2（更新后）" xfId="1143"/>
    <cellStyle name="差_农林水和城市维护标准支出20080505－县区合计_民生政策最低支出需求_2014省级收入及财力12.12（更新后）" xfId="1144"/>
    <cellStyle name="差_农林水和城市维护标准支出20080505－县区合计_民生政策最低支出需求_财力性转移支付2010年预算参考数" xfId="1145"/>
    <cellStyle name="差_农林水和城市维护标准支出20080505－县区合计_民生政策最低支出需求_省级财力12.12" xfId="1146"/>
    <cellStyle name="差_农林水和城市维护标准支出20080505－县区合计_省级财力12.12" xfId="1147"/>
    <cellStyle name="差_农林水和城市维护标准支出20080505－县区合计_县市旗测算-新科目（含人口规模效应）" xfId="1148"/>
    <cellStyle name="差_农林水和城市维护标准支出20080505－县区合计_县市旗测算-新科目（含人口规模效应）_2014省级收入12.2（更新后）" xfId="1149"/>
    <cellStyle name="差_农林水和城市维护标准支出20080505－县区合计_县市旗测算-新科目（含人口规模效应）_2014省级收入及财力12.12（更新后）" xfId="1150"/>
    <cellStyle name="差_农林水和城市维护标准支出20080505－县区合计_县市旗测算-新科目（含人口规模效应）_财力性转移支付2010年预算参考数" xfId="1151"/>
    <cellStyle name="差_农林水和城市维护标准支出20080505－县区合计_县市旗测算-新科目（含人口规模效应）_省级财力12.12" xfId="1152"/>
    <cellStyle name="差_平邑" xfId="1153"/>
    <cellStyle name="差_平邑_2014省级收入12.2（更新后）" xfId="1154"/>
    <cellStyle name="差_平邑_2014省级收入及财力12.12（更新后）" xfId="1155"/>
    <cellStyle name="差_平邑_财力性转移支付2010年预算参考数" xfId="1156"/>
    <cellStyle name="差_平邑_省级财力12.12" xfId="1157"/>
    <cellStyle name="差_其他部门(按照总人口测算）—20080416" xfId="1158"/>
    <cellStyle name="差_其他部门(按照总人口测算）—20080416_2014省级收入12.2（更新后）" xfId="1159"/>
    <cellStyle name="差_其他部门(按照总人口测算）—20080416_2014省级收入及财力12.12（更新后）" xfId="1160"/>
    <cellStyle name="差_其他部门(按照总人口测算）—20080416_不含人员经费系数" xfId="1161"/>
    <cellStyle name="差_其他部门(按照总人口测算）—20080416_不含人员经费系数_2014省级收入12.2（更新后）" xfId="1162"/>
    <cellStyle name="差_其他部门(按照总人口测算）—20080416_不含人员经费系数_2014省级收入及财力12.12（更新后）" xfId="1163"/>
    <cellStyle name="差_其他部门(按照总人口测算）—20080416_不含人员经费系数_财力性转移支付2010年预算参考数" xfId="1164"/>
    <cellStyle name="差_其他部门(按照总人口测算）—20080416_不含人员经费系数_省级财力12.12" xfId="1165"/>
    <cellStyle name="差_其他部门(按照总人口测算）—20080416_财力性转移支付2010年预算参考数" xfId="1166"/>
    <cellStyle name="差_其他部门(按照总人口测算）—20080416_民生政策最低支出需求" xfId="1167"/>
    <cellStyle name="差_其他部门(按照总人口测算）—20080416_民生政策最低支出需求_2014省级收入12.2（更新后）" xfId="1168"/>
    <cellStyle name="差_其他部门(按照总人口测算）—20080416_民生政策最低支出需求_2014省级收入及财力12.12（更新后）" xfId="1169"/>
    <cellStyle name="差_其他部门(按照总人口测算）—20080416_民生政策最低支出需求_财力性转移支付2010年预算参考数" xfId="1170"/>
    <cellStyle name="差_其他部门(按照总人口测算）—20080416_民生政策最低支出需求_省级财力12.12" xfId="1171"/>
    <cellStyle name="差_其他部门(按照总人口测算）—20080416_省级财力12.12" xfId="1172"/>
    <cellStyle name="差_其他部门(按照总人口测算）—20080416_县市旗测算-新科目（含人口规模效应）" xfId="1173"/>
    <cellStyle name="差_其他部门(按照总人口测算）—20080416_县市旗测算-新科目（含人口规模效应）_2014省级收入12.2（更新后）" xfId="1174"/>
    <cellStyle name="差_其他部门(按照总人口测算）—20080416_县市旗测算-新科目（含人口规模效应）_2014省级收入及财力12.12（更新后）" xfId="1175"/>
    <cellStyle name="差_其他部门(按照总人口测算）—20080416_县市旗测算-新科目（含人口规模效应）_财力性转移支付2010年预算参考数" xfId="1176"/>
    <cellStyle name="差_其他部门(按照总人口测算）—20080416_县市旗测算-新科目（含人口规模效应）_省级财力12.12" xfId="1177"/>
    <cellStyle name="差_青海 缺口县区测算(地方填报)" xfId="1178"/>
    <cellStyle name="差_青海 缺口县区测算(地方填报)_2014省级收入12.2（更新后）" xfId="1179"/>
    <cellStyle name="差_青海 缺口县区测算(地方填报)_2014省级收入及财力12.12（更新后）" xfId="1180"/>
    <cellStyle name="差_青海 缺口县区测算(地方填报)_财力性转移支付2010年预算参考数" xfId="1181"/>
    <cellStyle name="差_青海 缺口县区测算(地方填报)_省级财力12.12" xfId="1182"/>
    <cellStyle name="差_全省基金收入" xfId="1183"/>
    <cellStyle name="差_全省基金收支" xfId="1184"/>
    <cellStyle name="差_缺口县区测算" xfId="1185"/>
    <cellStyle name="差_缺口县区测算（11.13）" xfId="1186"/>
    <cellStyle name="差_缺口县区测算（11.13）_2014省级收入12.2（更新后）" xfId="1187"/>
    <cellStyle name="差_缺口县区测算（11.13）_2014省级收入及财力12.12（更新后）" xfId="1188"/>
    <cellStyle name="差_缺口县区测算（11.13）_财力性转移支付2010年预算参考数" xfId="1189"/>
    <cellStyle name="差_缺口县区测算（11.13）_省级财力12.12" xfId="1190"/>
    <cellStyle name="差_缺口县区测算(按2007支出增长25%测算)" xfId="1191"/>
    <cellStyle name="差_缺口县区测算(按2007支出增长25%测算)_2014省级收入12.2（更新后）" xfId="1192"/>
    <cellStyle name="差_缺口县区测算(按2007支出增长25%测算)_2014省级收入及财力12.12（更新后）" xfId="1193"/>
    <cellStyle name="差_缺口县区测算(按2007支出增长25%测算)_财力性转移支付2010年预算参考数" xfId="1194"/>
    <cellStyle name="差_缺口县区测算(按2007支出增长25%测算)_省级财力12.12" xfId="1195"/>
    <cellStyle name="差_缺口县区测算(按核定人数)" xfId="1196"/>
    <cellStyle name="差_缺口县区测算(按核定人数)_2014省级收入12.2（更新后）" xfId="1197"/>
    <cellStyle name="差_缺口县区测算(按核定人数)_2014省级收入及财力12.12（更新后）" xfId="1198"/>
    <cellStyle name="差_缺口县区测算(按核定人数)_财力性转移支付2010年预算参考数" xfId="1199"/>
    <cellStyle name="差_缺口县区测算(按核定人数)_省级财力12.12" xfId="1200"/>
    <cellStyle name="差_缺口县区测算(财政部标准)" xfId="1201"/>
    <cellStyle name="差_缺口县区测算(财政部标准)_2014省级收入12.2（更新后）" xfId="1202"/>
    <cellStyle name="差_缺口县区测算(财政部标准)_2014省级收入及财力12.12（更新后）" xfId="1203"/>
    <cellStyle name="差_缺口县区测算(财政部标准)_财力性转移支付2010年预算参考数" xfId="1204"/>
    <cellStyle name="差_缺口县区测算(财政部标准)_省级财力12.12" xfId="1205"/>
    <cellStyle name="差_缺口县区测算_2014省级收入12.2（更新后）" xfId="1206"/>
    <cellStyle name="差_缺口县区测算_2014省级收入及财力12.12（更新后）" xfId="1207"/>
    <cellStyle name="差_缺口县区测算_财力性转移支付2010年预算参考数" xfId="1208"/>
    <cellStyle name="差_缺口县区测算_省级财力12.12" xfId="1209"/>
    <cellStyle name="差_缺口消化情况" xfId="1210"/>
    <cellStyle name="差_缺口消化情况_2014省级收入12.2（更新后）" xfId="1211"/>
    <cellStyle name="差_缺口消化情况_2014省级收入及财力12.12（更新后）" xfId="1212"/>
    <cellStyle name="差_缺口消化情况_省级财力12.12" xfId="1213"/>
    <cellStyle name="差_人员工资和公用经费" xfId="1214"/>
    <cellStyle name="差_人员工资和公用经费_2014省级收入12.2（更新后）" xfId="1215"/>
    <cellStyle name="差_人员工资和公用经费_2014省级收入及财力12.12（更新后）" xfId="1216"/>
    <cellStyle name="差_人员工资和公用经费_财力性转移支付2010年预算参考数" xfId="1217"/>
    <cellStyle name="差_人员工资和公用经费_省级财力12.12" xfId="1218"/>
    <cellStyle name="差_人员工资和公用经费2" xfId="1219"/>
    <cellStyle name="差_人员工资和公用经费2_2014省级收入12.2（更新后）" xfId="1220"/>
    <cellStyle name="差_人员工资和公用经费2_2014省级收入及财力12.12（更新后）" xfId="1221"/>
    <cellStyle name="差_人员工资和公用经费2_财力性转移支付2010年预算参考数" xfId="1222"/>
    <cellStyle name="差_人员工资和公用经费2_省级财力12.12" xfId="1223"/>
    <cellStyle name="差_人员工资和公用经费3" xfId="1224"/>
    <cellStyle name="差_人员工资和公用经费3_2014省级收入12.2（更新后）" xfId="1225"/>
    <cellStyle name="差_人员工资和公用经费3_2014省级收入及财力12.12（更新后）" xfId="1226"/>
    <cellStyle name="差_人员工资和公用经费3_财力性转移支付2010年预算参考数" xfId="1227"/>
    <cellStyle name="差_人员工资和公用经费3_省级财力12.12" xfId="1228"/>
    <cellStyle name="差_山东省民生支出标准" xfId="1229"/>
    <cellStyle name="差_山东省民生支出标准_2014省级收入12.2（更新后）" xfId="1230"/>
    <cellStyle name="差_山东省民生支出标准_2014省级收入及财力12.12（更新后）" xfId="1231"/>
    <cellStyle name="差_山东省民生支出标准_财力性转移支付2010年预算参考数" xfId="1232"/>
    <cellStyle name="差_山东省民生支出标准_省级财力12.12" xfId="1233"/>
    <cellStyle name="差_商品交易所2006--2008年税收" xfId="1234"/>
    <cellStyle name="差_商品交易所2006--2008年税收 2" xfId="1235"/>
    <cellStyle name="差_商品交易所2006--2008年税收_2013省级预算附表" xfId="1236"/>
    <cellStyle name="差_商品交易所2006--2008年税收_2014省级收入12.2（更新后）" xfId="1237"/>
    <cellStyle name="差_商品交易所2006--2008年税收_2014省级收入及财力12.12（更新后）" xfId="1238"/>
    <cellStyle name="差_商品交易所2006--2008年税收_2017年预算草案（债务）" xfId="1239"/>
    <cellStyle name="差_商品交易所2006--2008年税收_附表1-6" xfId="1240"/>
    <cellStyle name="差_商品交易所2006--2008年税收_基金汇总" xfId="1241"/>
    <cellStyle name="差_商品交易所2006--2008年税收_省级财力12.12" xfId="1242"/>
    <cellStyle name="差_商品交易所2006--2008年税收_收入汇总" xfId="1243"/>
    <cellStyle name="差_商品交易所2006--2008年税收_支出汇总" xfId="1244"/>
    <cellStyle name="差_省电力2008年 工作表" xfId="1245"/>
    <cellStyle name="差_省电力2008年 工作表 2" xfId="1246"/>
    <cellStyle name="差_省电力2008年 工作表_2013省级预算附表" xfId="1247"/>
    <cellStyle name="差_省电力2008年 工作表_2014省级收入12.2（更新后）" xfId="1248"/>
    <cellStyle name="差_省电力2008年 工作表_2014省级收入及财力12.12（更新后）" xfId="1249"/>
    <cellStyle name="差_省电力2008年 工作表_2017年预算草案（债务）" xfId="1250"/>
    <cellStyle name="差_省电力2008年 工作表_附表1-6" xfId="1251"/>
    <cellStyle name="差_省电力2008年 工作表_基金汇总" xfId="1252"/>
    <cellStyle name="差_省电力2008年 工作表_省级财力12.12" xfId="1253"/>
    <cellStyle name="差_省电力2008年 工作表_收入汇总" xfId="1254"/>
    <cellStyle name="差_省电力2008年 工作表_支出汇总" xfId="1255"/>
    <cellStyle name="差_省级国有资本经营预算表" xfId="1256"/>
    <cellStyle name="差_省级基金收出" xfId="1257"/>
    <cellStyle name="差_省级明细" xfId="1258"/>
    <cellStyle name="差_省级明细 2" xfId="1259"/>
    <cellStyle name="差_省级明细_1.3日 2017年预算草案 - 副本" xfId="1260"/>
    <cellStyle name="差_省级明细_2.2017全省收入" xfId="1261"/>
    <cellStyle name="差_省级明细_2016-2017全省国资预算" xfId="1262"/>
    <cellStyle name="差_省级明细_2016年预算草案" xfId="1263"/>
    <cellStyle name="差_省级明细_2016年预算草案1.13" xfId="1264"/>
    <cellStyle name="差_省级明细_2016年预算草案1.13 2" xfId="1265"/>
    <cellStyle name="差_省级明细_2016年预算草案1.13_2017年预算草案（债务）" xfId="1266"/>
    <cellStyle name="差_省级明细_2016年预算草案1.13_基金汇总" xfId="1267"/>
    <cellStyle name="差_省级明细_2016年预算草案1.13_收入汇总" xfId="1268"/>
    <cellStyle name="差_省级明细_2016年预算草案1.13_支出汇总" xfId="1269"/>
    <cellStyle name="差_省级明细_20171207-2018年预算草案" xfId="1270"/>
    <cellStyle name="差_省级明细_2017年预算草案（债务）" xfId="1271"/>
    <cellStyle name="差_省级明细_2017年预算草案1.4" xfId="1272"/>
    <cellStyle name="差_省级明细_21.2017年全省基金收入" xfId="1273"/>
    <cellStyle name="差_省级明细_23" xfId="1274"/>
    <cellStyle name="差_省级明细_23 2" xfId="1275"/>
    <cellStyle name="差_省级明细_23_2017年预算草案（债务）" xfId="1276"/>
    <cellStyle name="差_省级明细_23_基金汇总" xfId="1277"/>
    <cellStyle name="差_省级明细_23_收入汇总" xfId="1278"/>
    <cellStyle name="差_省级明细_23_支出汇总" xfId="1279"/>
    <cellStyle name="差_省级明细_3.2017全省支出" xfId="1280"/>
    <cellStyle name="差_省级明细_5.2017省本级收入" xfId="1281"/>
    <cellStyle name="差_省级明细_6.2017省本级支出" xfId="1282"/>
    <cellStyle name="差_省级明细_Book1" xfId="1283"/>
    <cellStyle name="差_省级明细_Book1 2" xfId="1284"/>
    <cellStyle name="差_省级明细_Book1_2017年预算草案（债务）" xfId="1285"/>
    <cellStyle name="差_省级明细_Book1_基金汇总" xfId="1286"/>
    <cellStyle name="差_省级明细_Book1_收入汇总" xfId="1287"/>
    <cellStyle name="差_省级明细_Book1_支出汇总" xfId="1288"/>
    <cellStyle name="差_省级明细_Book3" xfId="1289"/>
    <cellStyle name="差_省级明细_Xl0000068" xfId="1290"/>
    <cellStyle name="差_省级明细_Xl0000068 2" xfId="1291"/>
    <cellStyle name="差_省级明细_Xl0000068_2017年预算草案（债务）" xfId="1292"/>
    <cellStyle name="差_省级明细_Xl0000068_基金汇总" xfId="1293"/>
    <cellStyle name="差_省级明细_Xl0000068_收入汇总" xfId="1294"/>
    <cellStyle name="差_省级明细_Xl0000068_支出汇总" xfId="1295"/>
    <cellStyle name="差_省级明细_Xl0000071" xfId="1296"/>
    <cellStyle name="差_省级明细_Xl0000071 2" xfId="1297"/>
    <cellStyle name="差_省级明细_Xl0000071_2017年预算草案（债务）" xfId="1298"/>
    <cellStyle name="差_省级明细_Xl0000071_基金汇总" xfId="1299"/>
    <cellStyle name="差_省级明细_Xl0000071_收入汇总" xfId="1300"/>
    <cellStyle name="差_省级明细_Xl0000071_支出汇总" xfId="1301"/>
    <cellStyle name="差_省级明细_表六七" xfId="1302"/>
    <cellStyle name="差_省级明细_代编表" xfId="1303"/>
    <cellStyle name="差_省级明细_代编全省支出预算修改" xfId="1304"/>
    <cellStyle name="差_省级明细_代编全省支出预算修改 2" xfId="1305"/>
    <cellStyle name="差_省级明细_代编全省支出预算修改_2017年预算草案（债务）" xfId="1306"/>
    <cellStyle name="差_省级明细_代编全省支出预算修改_基金汇总" xfId="1307"/>
    <cellStyle name="差_省级明细_代编全省支出预算修改_收入汇总" xfId="1308"/>
    <cellStyle name="差_省级明细_代编全省支出预算修改_支出汇总" xfId="1309"/>
    <cellStyle name="差_省级明细_冬梅3" xfId="1310"/>
    <cellStyle name="差_省级明细_冬梅3 2" xfId="1311"/>
    <cellStyle name="差_省级明细_冬梅3_2017年预算草案（债务）" xfId="1312"/>
    <cellStyle name="差_省级明细_冬梅3_基金汇总" xfId="1313"/>
    <cellStyle name="差_省级明细_冬梅3_收入汇总" xfId="1314"/>
    <cellStyle name="差_省级明细_冬梅3_支出汇总" xfId="1315"/>
    <cellStyle name="差_省级明细_复件 表19（梁蕊发）" xfId="1316"/>
    <cellStyle name="差_省级明细_副本1.2" xfId="1317"/>
    <cellStyle name="差_省级明细_副本1.2 2" xfId="1318"/>
    <cellStyle name="差_省级明细_副本1.2_2017年预算草案（债务）" xfId="1319"/>
    <cellStyle name="差_省级明细_副本1.2_基金汇总" xfId="1320"/>
    <cellStyle name="差_省级明细_副本1.2_收入汇总" xfId="1321"/>
    <cellStyle name="差_省级明细_副本1.2_支出汇总" xfId="1322"/>
    <cellStyle name="差_省级明细_副本最新" xfId="1323"/>
    <cellStyle name="差_省级明细_副本最新 2" xfId="1324"/>
    <cellStyle name="差_省级明细_副本最新_2017年预算草案（债务）" xfId="1325"/>
    <cellStyle name="差_省级明细_副本最新_基金汇总" xfId="1326"/>
    <cellStyle name="差_省级明细_副本最新_收入汇总" xfId="1327"/>
    <cellStyle name="差_省级明细_副本最新_支出汇总" xfId="1328"/>
    <cellStyle name="差_省级明细_基金表" xfId="1329"/>
    <cellStyle name="差_省级明细_基金汇总" xfId="1330"/>
    <cellStyle name="差_省级明细_基金最新" xfId="1331"/>
    <cellStyle name="差_省级明细_基金最新 2" xfId="1332"/>
    <cellStyle name="差_省级明细_基金最新_2017年预算草案（债务）" xfId="1333"/>
    <cellStyle name="差_省级明细_基金最新_基金汇总" xfId="1334"/>
    <cellStyle name="差_省级明细_基金最新_收入汇总" xfId="1335"/>
    <cellStyle name="差_省级明细_基金最新_支出汇总" xfId="1336"/>
    <cellStyle name="差_省级明细_基金最终修改支出" xfId="1337"/>
    <cellStyle name="差_省级明细_梁蕊要预算局报人大2017年预算草案" xfId="1338"/>
    <cellStyle name="差_省级明细_全省收入代编最新" xfId="1339"/>
    <cellStyle name="差_省级明细_全省收入代编最新 2" xfId="1340"/>
    <cellStyle name="差_省级明细_全省收入代编最新_2017年预算草案（债务）" xfId="1341"/>
    <cellStyle name="差_省级明细_全省收入代编最新_基金汇总" xfId="1342"/>
    <cellStyle name="差_省级明细_全省收入代编最新_收入汇总" xfId="1343"/>
    <cellStyle name="差_省级明细_全省收入代编最新_支出汇总" xfId="1344"/>
    <cellStyle name="差_省级明细_全省预算代编" xfId="1345"/>
    <cellStyle name="差_省级明细_全省预算代编 2" xfId="1346"/>
    <cellStyle name="差_省级明细_全省预算代编_2017年预算草案（债务）" xfId="1347"/>
    <cellStyle name="差_省级明细_全省预算代编_基金汇总" xfId="1348"/>
    <cellStyle name="差_省级明细_全省预算代编_收入汇总" xfId="1349"/>
    <cellStyle name="差_省级明细_全省预算代编_支出汇总" xfId="1350"/>
    <cellStyle name="差_省级明细_社保2017年预算草案1.3" xfId="1351"/>
    <cellStyle name="差_省级明细_省级国有资本经营预算表" xfId="1352"/>
    <cellStyle name="差_省级明细_收入汇总" xfId="1353"/>
    <cellStyle name="差_省级明细_政府性基金人大会表格1稿" xfId="1354"/>
    <cellStyle name="差_省级明细_政府性基金人大会表格1稿 2" xfId="1355"/>
    <cellStyle name="差_省级明细_政府性基金人大会表格1稿_2017年预算草案（债务）" xfId="1356"/>
    <cellStyle name="差_省级明细_政府性基金人大会表格1稿_基金汇总" xfId="1357"/>
    <cellStyle name="差_省级明细_政府性基金人大会表格1稿_收入汇总" xfId="1358"/>
    <cellStyle name="差_省级明细_政府性基金人大会表格1稿_支出汇总" xfId="1359"/>
    <cellStyle name="差_省级明细_支出汇总" xfId="1360"/>
    <cellStyle name="差_省级收入" xfId="1361"/>
    <cellStyle name="差_省级收入_1" xfId="1362"/>
    <cellStyle name="差_省级支出" xfId="1363"/>
    <cellStyle name="差_省级支出_1" xfId="1364"/>
    <cellStyle name="差_省级支出_2" xfId="1365"/>
    <cellStyle name="差_省属监狱人员级别表(驻外)" xfId="1366"/>
    <cellStyle name="差_省属监狱人员级别表(驻外)_基金汇总" xfId="1367"/>
    <cellStyle name="差_省属监狱人员级别表(驻外)_收入汇总" xfId="1368"/>
    <cellStyle name="差_省属监狱人员级别表(驻外)_支出汇总" xfId="1369"/>
    <cellStyle name="差_市辖区测算20080510" xfId="1370"/>
    <cellStyle name="差_市辖区测算20080510_2014省级收入12.2（更新后）" xfId="1371"/>
    <cellStyle name="差_市辖区测算20080510_2014省级收入及财力12.12（更新后）" xfId="1372"/>
    <cellStyle name="差_市辖区测算20080510_不含人员经费系数" xfId="1373"/>
    <cellStyle name="差_市辖区测算20080510_不含人员经费系数_2014省级收入12.2（更新后）" xfId="1374"/>
    <cellStyle name="差_市辖区测算20080510_不含人员经费系数_2014省级收入及财力12.12（更新后）" xfId="1375"/>
    <cellStyle name="差_市辖区测算20080510_不含人员经费系数_财力性转移支付2010年预算参考数" xfId="1376"/>
    <cellStyle name="差_市辖区测算20080510_不含人员经费系数_省级财力12.12" xfId="1377"/>
    <cellStyle name="差_市辖区测算20080510_财力性转移支付2010年预算参考数" xfId="1378"/>
    <cellStyle name="差_市辖区测算20080510_民生政策最低支出需求" xfId="1379"/>
    <cellStyle name="差_市辖区测算20080510_民生政策最低支出需求_2014省级收入12.2（更新后）" xfId="1380"/>
    <cellStyle name="差_市辖区测算20080510_民生政策最低支出需求_2014省级收入及财力12.12（更新后）" xfId="1381"/>
    <cellStyle name="差_市辖区测算20080510_民生政策最低支出需求_财力性转移支付2010年预算参考数" xfId="1382"/>
    <cellStyle name="差_市辖区测算20080510_民生政策最低支出需求_省级财力12.12" xfId="1383"/>
    <cellStyle name="差_市辖区测算20080510_省级财力12.12" xfId="1384"/>
    <cellStyle name="差_市辖区测算20080510_县市旗测算-新科目（含人口规模效应）" xfId="1385"/>
    <cellStyle name="差_市辖区测算20080510_县市旗测算-新科目（含人口规模效应）_2014省级收入12.2（更新后）" xfId="1386"/>
    <cellStyle name="差_市辖区测算20080510_县市旗测算-新科目（含人口规模效应）_2014省级收入及财力12.12（更新后）" xfId="1387"/>
    <cellStyle name="差_市辖区测算20080510_县市旗测算-新科目（含人口规模效应）_财力性转移支付2010年预算参考数" xfId="1388"/>
    <cellStyle name="差_市辖区测算20080510_县市旗测算-新科目（含人口规模效应）_省级财力12.12" xfId="1389"/>
    <cellStyle name="差_市辖区测算-新科目（20080626）" xfId="1390"/>
    <cellStyle name="差_市辖区测算-新科目（20080626）_2014省级收入12.2（更新后）" xfId="1391"/>
    <cellStyle name="差_市辖区测算-新科目（20080626）_2014省级收入及财力12.12（更新后）" xfId="1392"/>
    <cellStyle name="差_市辖区测算-新科目（20080626）_不含人员经费系数" xfId="1393"/>
    <cellStyle name="差_市辖区测算-新科目（20080626）_不含人员经费系数_2014省级收入12.2（更新后）" xfId="1394"/>
    <cellStyle name="差_市辖区测算-新科目（20080626）_不含人员经费系数_2014省级收入及财力12.12（更新后）" xfId="1395"/>
    <cellStyle name="差_市辖区测算-新科目（20080626）_不含人员经费系数_财力性转移支付2010年预算参考数" xfId="1396"/>
    <cellStyle name="差_市辖区测算-新科目（20080626）_不含人员经费系数_省级财力12.12" xfId="1397"/>
    <cellStyle name="差_市辖区测算-新科目（20080626）_财力性转移支付2010年预算参考数" xfId="1398"/>
    <cellStyle name="差_市辖区测算-新科目（20080626）_民生政策最低支出需求" xfId="1399"/>
    <cellStyle name="差_市辖区测算-新科目（20080626）_民生政策最低支出需求_2014省级收入12.2（更新后）" xfId="1400"/>
    <cellStyle name="差_市辖区测算-新科目（20080626）_民生政策最低支出需求_2014省级收入及财力12.12（更新后）" xfId="1401"/>
    <cellStyle name="差_市辖区测算-新科目（20080626）_民生政策最低支出需求_财力性转移支付2010年预算参考数" xfId="1402"/>
    <cellStyle name="差_市辖区测算-新科目（20080626）_民生政策最低支出需求_省级财力12.12" xfId="1403"/>
    <cellStyle name="差_市辖区测算-新科目（20080626）_省级财力12.12" xfId="1404"/>
    <cellStyle name="差_市辖区测算-新科目（20080626）_县市旗测算-新科目（含人口规模效应）" xfId="1405"/>
    <cellStyle name="差_市辖区测算-新科目（20080626）_县市旗测算-新科目（含人口规模效应）_2014省级收入12.2（更新后）" xfId="1406"/>
    <cellStyle name="差_市辖区测算-新科目（20080626）_县市旗测算-新科目（含人口规模效应）_2014省级收入及财力12.12（更新后）" xfId="1407"/>
    <cellStyle name="差_市辖区测算-新科目（20080626）_县市旗测算-新科目（含人口规模效应）_财力性转移支付2010年预算参考数" xfId="1408"/>
    <cellStyle name="差_市辖区测算-新科目（20080626）_县市旗测算-新科目（含人口规模效应）_省级财力12.12" xfId="1409"/>
    <cellStyle name="差_收入汇总" xfId="1410"/>
    <cellStyle name="差_税负测算" xfId="1411"/>
    <cellStyle name="差_同德" xfId="1412"/>
    <cellStyle name="差_同德_2014省级收入12.2（更新后）" xfId="1413"/>
    <cellStyle name="差_同德_2014省级收入及财力12.12（更新后）" xfId="1414"/>
    <cellStyle name="差_同德_财力性转移支付2010年预算参考数" xfId="1415"/>
    <cellStyle name="差_同德_省级财力12.12" xfId="1416"/>
    <cellStyle name="差_危改资金测算" xfId="1417"/>
    <cellStyle name="差_危改资金测算_2014省级收入12.2（更新后）" xfId="1418"/>
    <cellStyle name="差_危改资金测算_2014省级收入及财力12.12（更新后）" xfId="1419"/>
    <cellStyle name="差_危改资金测算_财力性转移支付2010年预算参考数" xfId="1420"/>
    <cellStyle name="差_危改资金测算_省级财力12.12" xfId="1421"/>
    <cellStyle name="差_卫生(按照总人口测算）—20080416" xfId="1422"/>
    <cellStyle name="差_卫生(按照总人口测算）—20080416_2014省级收入12.2（更新后）" xfId="1423"/>
    <cellStyle name="差_卫生(按照总人口测算）—20080416_2014省级收入及财力12.12（更新后）" xfId="1424"/>
    <cellStyle name="差_卫生(按照总人口测算）—20080416_不含人员经费系数" xfId="1425"/>
    <cellStyle name="差_卫生(按照总人口测算）—20080416_不含人员经费系数_2014省级收入12.2（更新后）" xfId="1426"/>
    <cellStyle name="差_卫生(按照总人口测算）—20080416_不含人员经费系数_2014省级收入及财力12.12（更新后）" xfId="1427"/>
    <cellStyle name="差_卫生(按照总人口测算）—20080416_不含人员经费系数_财力性转移支付2010年预算参考数" xfId="1428"/>
    <cellStyle name="差_卫生(按照总人口测算）—20080416_不含人员经费系数_省级财力12.12" xfId="1429"/>
    <cellStyle name="差_卫生(按照总人口测算）—20080416_财力性转移支付2010年预算参考数" xfId="1430"/>
    <cellStyle name="差_卫生(按照总人口测算）—20080416_民生政策最低支出需求" xfId="1431"/>
    <cellStyle name="差_卫生(按照总人口测算）—20080416_民生政策最低支出需求_2014省级收入12.2（更新后）" xfId="1432"/>
    <cellStyle name="差_卫生(按照总人口测算）—20080416_民生政策最低支出需求_2014省级收入及财力12.12（更新后）" xfId="1433"/>
    <cellStyle name="差_卫生(按照总人口测算）—20080416_民生政策最低支出需求_财力性转移支付2010年预算参考数" xfId="1434"/>
    <cellStyle name="差_卫生(按照总人口测算）—20080416_民生政策最低支出需求_省级财力12.12" xfId="1435"/>
    <cellStyle name="差_卫生(按照总人口测算）—20080416_省级财力12.12" xfId="1436"/>
    <cellStyle name="差_卫生(按照总人口测算）—20080416_县市旗测算-新科目（含人口规模效应）" xfId="1437"/>
    <cellStyle name="差_卫生(按照总人口测算）—20080416_县市旗测算-新科目（含人口规模效应）_2014省级收入12.2（更新后）" xfId="1438"/>
    <cellStyle name="差_卫生(按照总人口测算）—20080416_县市旗测算-新科目（含人口规模效应）_2014省级收入及财力12.12（更新后）" xfId="1439"/>
    <cellStyle name="差_卫生(按照总人口测算）—20080416_县市旗测算-新科目（含人口规模效应）_财力性转移支付2010年预算参考数" xfId="1440"/>
    <cellStyle name="差_卫生(按照总人口测算）—20080416_县市旗测算-新科目（含人口规模效应）_省级财力12.12" xfId="1441"/>
    <cellStyle name="差_卫生部门" xfId="1442"/>
    <cellStyle name="差_卫生部门_2014省级收入12.2（更新后）" xfId="1443"/>
    <cellStyle name="差_卫生部门_2014省级收入及财力12.12（更新后）" xfId="1444"/>
    <cellStyle name="差_卫生部门_财力性转移支付2010年预算参考数" xfId="1445"/>
    <cellStyle name="差_卫生部门_省级财力12.12" xfId="1446"/>
    <cellStyle name="差_文体广播部门" xfId="1447"/>
    <cellStyle name="差_文体广播事业(按照总人口测算）—20080416" xfId="1448"/>
    <cellStyle name="差_文体广播事业(按照总人口测算）—20080416_2014省级收入12.2（更新后）" xfId="1449"/>
    <cellStyle name="差_文体广播事业(按照总人口测算）—20080416_2014省级收入及财力12.12（更新后）" xfId="1450"/>
    <cellStyle name="差_文体广播事业(按照总人口测算）—20080416_不含人员经费系数" xfId="1451"/>
    <cellStyle name="差_文体广播事业(按照总人口测算）—20080416_不含人员经费系数_2014省级收入12.2（更新后）" xfId="1452"/>
    <cellStyle name="差_文体广播事业(按照总人口测算）—20080416_不含人员经费系数_2014省级收入及财力12.12（更新后）" xfId="1453"/>
    <cellStyle name="差_文体广播事业(按照总人口测算）—20080416_不含人员经费系数_财力性转移支付2010年预算参考数" xfId="1454"/>
    <cellStyle name="差_文体广播事业(按照总人口测算）—20080416_不含人员经费系数_省级财力12.12" xfId="1455"/>
    <cellStyle name="差_文体广播事业(按照总人口测算）—20080416_财力性转移支付2010年预算参考数" xfId="1456"/>
    <cellStyle name="差_文体广播事业(按照总人口测算）—20080416_民生政策最低支出需求" xfId="1457"/>
    <cellStyle name="差_文体广播事业(按照总人口测算）—20080416_民生政策最低支出需求_2014省级收入12.2（更新后）" xfId="1458"/>
    <cellStyle name="差_文体广播事业(按照总人口测算）—20080416_民生政策最低支出需求_2014省级收入及财力12.12（更新后）" xfId="1459"/>
    <cellStyle name="差_文体广播事业(按照总人口测算）—20080416_民生政策最低支出需求_财力性转移支付2010年预算参考数" xfId="1460"/>
    <cellStyle name="差_文体广播事业(按照总人口测算）—20080416_民生政策最低支出需求_省级财力12.12" xfId="1461"/>
    <cellStyle name="差_文体广播事业(按照总人口测算）—20080416_省级财力12.12" xfId="1462"/>
    <cellStyle name="差_文体广播事业(按照总人口测算）—20080416_县市旗测算-新科目（含人口规模效应）" xfId="1463"/>
    <cellStyle name="差_文体广播事业(按照总人口测算）—20080416_县市旗测算-新科目（含人口规模效应）_2014省级收入12.2（更新后）" xfId="1464"/>
    <cellStyle name="差_文体广播事业(按照总人口测算）—20080416_县市旗测算-新科目（含人口规模效应）_2014省级收入及财力12.12（更新后）" xfId="1465"/>
    <cellStyle name="差_文体广播事业(按照总人口测算）—20080416_县市旗测算-新科目（含人口规模效应）_财力性转移支付2010年预算参考数" xfId="1466"/>
    <cellStyle name="差_文体广播事业(按照总人口测算）—20080416_县市旗测算-新科目（含人口规模效应）_省级财力12.12" xfId="1467"/>
    <cellStyle name="差_下文" xfId="1468"/>
    <cellStyle name="差_下文（表）" xfId="1469"/>
    <cellStyle name="差_下文（表）_2014省级收入12.2（更新后）" xfId="1470"/>
    <cellStyle name="差_下文（表）_2014省级收入及财力12.12（更新后）" xfId="1471"/>
    <cellStyle name="差_下文（表）_省级财力12.12" xfId="1472"/>
    <cellStyle name="差_下文_2014省级收入12.2（更新后）" xfId="1473"/>
    <cellStyle name="差_下文_2014省级收入及财力12.12（更新后）" xfId="1474"/>
    <cellStyle name="差_下文_省级财力12.12" xfId="1475"/>
    <cellStyle name="差_县区合并测算20080421" xfId="1476"/>
    <cellStyle name="差_县区合并测算20080421_2014省级收入12.2（更新后）" xfId="1477"/>
    <cellStyle name="差_县区合并测算20080421_2014省级收入及财力12.12（更新后）" xfId="1478"/>
    <cellStyle name="差_县区合并测算20080421_不含人员经费系数" xfId="1479"/>
    <cellStyle name="差_县区合并测算20080421_不含人员经费系数_2014省级收入12.2（更新后）" xfId="1480"/>
    <cellStyle name="差_县区合并测算20080421_不含人员经费系数_2014省级收入及财力12.12（更新后）" xfId="1481"/>
    <cellStyle name="差_县区合并测算20080421_不含人员经费系数_财力性转移支付2010年预算参考数" xfId="1482"/>
    <cellStyle name="差_县区合并测算20080421_不含人员经费系数_省级财力12.12" xfId="1483"/>
    <cellStyle name="差_县区合并测算20080421_财力性转移支付2010年预算参考数" xfId="1484"/>
    <cellStyle name="差_县区合并测算20080421_民生政策最低支出需求" xfId="1485"/>
    <cellStyle name="差_县区合并测算20080421_民生政策最低支出需求_2014省级收入12.2（更新后）" xfId="1486"/>
    <cellStyle name="差_县区合并测算20080421_民生政策最低支出需求_2014省级收入及财力12.12（更新后）" xfId="1487"/>
    <cellStyle name="差_县区合并测算20080421_民生政策最低支出需求_财力性转移支付2010年预算参考数" xfId="1488"/>
    <cellStyle name="差_县区合并测算20080421_民生政策最低支出需求_省级财力12.12" xfId="1489"/>
    <cellStyle name="差_县区合并测算20080421_省级财力12.12" xfId="1490"/>
    <cellStyle name="差_县区合并测算20080421_县市旗测算-新科目（含人口规模效应）" xfId="1491"/>
    <cellStyle name="差_县区合并测算20080421_县市旗测算-新科目（含人口规模效应）_2014省级收入12.2（更新后）" xfId="1492"/>
    <cellStyle name="差_县区合并测算20080421_县市旗测算-新科目（含人口规模效应）_2014省级收入及财力12.12（更新后）" xfId="1493"/>
    <cellStyle name="差_县区合并测算20080421_县市旗测算-新科目（含人口规模效应）_财力性转移支付2010年预算参考数" xfId="1494"/>
    <cellStyle name="差_县区合并测算20080421_县市旗测算-新科目（含人口规模效应）_省级财力12.12" xfId="1495"/>
    <cellStyle name="差_县区合并测算20080423(按照各省比重）" xfId="1496"/>
    <cellStyle name="差_县区合并测算20080423(按照各省比重）_2014省级收入12.2（更新后）" xfId="1497"/>
    <cellStyle name="差_县区合并测算20080423(按照各省比重）_2014省级收入及财力12.12（更新后）" xfId="1498"/>
    <cellStyle name="差_县区合并测算20080423(按照各省比重）_不含人员经费系数" xfId="1499"/>
    <cellStyle name="差_县区合并测算20080423(按照各省比重）_不含人员经费系数_2014省级收入12.2（更新后）" xfId="1500"/>
    <cellStyle name="差_县区合并测算20080423(按照各省比重）_不含人员经费系数_2014省级收入及财力12.12（更新后）" xfId="1501"/>
    <cellStyle name="差_县区合并测算20080423(按照各省比重）_不含人员经费系数_财力性转移支付2010年预算参考数" xfId="1502"/>
    <cellStyle name="差_县区合并测算20080423(按照各省比重）_不含人员经费系数_省级财力12.12" xfId="1503"/>
    <cellStyle name="差_县区合并测算20080423(按照各省比重）_财力性转移支付2010年预算参考数" xfId="1504"/>
    <cellStyle name="差_县区合并测算20080423(按照各省比重）_民生政策最低支出需求" xfId="1505"/>
    <cellStyle name="差_县区合并测算20080423(按照各省比重）_民生政策最低支出需求_2014省级收入12.2（更新后）" xfId="1506"/>
    <cellStyle name="差_县区合并测算20080423(按照各省比重）_民生政策最低支出需求_2014省级收入及财力12.12（更新后）" xfId="1507"/>
    <cellStyle name="差_县区合并测算20080423(按照各省比重）_民生政策最低支出需求_财力性转移支付2010年预算参考数" xfId="1508"/>
    <cellStyle name="差_县区合并测算20080423(按照各省比重）_民生政策最低支出需求_省级财力12.12" xfId="1509"/>
    <cellStyle name="差_县区合并测算20080423(按照各省比重）_省级财力12.12" xfId="1510"/>
    <cellStyle name="差_县区合并测算20080423(按照各省比重）_县市旗测算-新科目（含人口规模效应）" xfId="1511"/>
    <cellStyle name="差_县区合并测算20080423(按照各省比重）_县市旗测算-新科目（含人口规模效应）_2014省级收入12.2（更新后）" xfId="1512"/>
    <cellStyle name="差_县区合并测算20080423(按照各省比重）_县市旗测算-新科目（含人口规模效应）_2014省级收入及财力12.12（更新后）" xfId="1513"/>
    <cellStyle name="差_县区合并测算20080423(按照各省比重）_县市旗测算-新科目（含人口规模效应）_财力性转移支付2010年预算参考数" xfId="1514"/>
    <cellStyle name="差_县区合并测算20080423(按照各省比重）_县市旗测算-新科目（含人口规模效应）_省级财力12.12" xfId="1515"/>
    <cellStyle name="差_县市旗测算20080508" xfId="1516"/>
    <cellStyle name="差_县市旗测算20080508_2014省级收入12.2（更新后）" xfId="1517"/>
    <cellStyle name="差_县市旗测算20080508_2014省级收入及财力12.12（更新后）" xfId="1518"/>
    <cellStyle name="差_县市旗测算20080508_不含人员经费系数" xfId="1519"/>
    <cellStyle name="差_县市旗测算20080508_不含人员经费系数_2014省级收入12.2（更新后）" xfId="1520"/>
    <cellStyle name="差_县市旗测算20080508_不含人员经费系数_2014省级收入及财力12.12（更新后）" xfId="1521"/>
    <cellStyle name="差_县市旗测算20080508_不含人员经费系数_财力性转移支付2010年预算参考数" xfId="1522"/>
    <cellStyle name="差_县市旗测算20080508_不含人员经费系数_省级财力12.12" xfId="1523"/>
    <cellStyle name="差_县市旗测算20080508_财力性转移支付2010年预算参考数" xfId="1524"/>
    <cellStyle name="差_县市旗测算20080508_民生政策最低支出需求" xfId="1525"/>
    <cellStyle name="差_县市旗测算20080508_民生政策最低支出需求_2014省级收入12.2（更新后）" xfId="1526"/>
    <cellStyle name="差_县市旗测算20080508_民生政策最低支出需求_2014省级收入及财力12.12（更新后）" xfId="1527"/>
    <cellStyle name="差_县市旗测算20080508_民生政策最低支出需求_财力性转移支付2010年预算参考数" xfId="1528"/>
    <cellStyle name="差_县市旗测算20080508_民生政策最低支出需求_省级财力12.12" xfId="1529"/>
    <cellStyle name="差_县市旗测算20080508_省级财力12.12" xfId="1530"/>
    <cellStyle name="差_县市旗测算20080508_县市旗测算-新科目（含人口规模效应）" xfId="1531"/>
    <cellStyle name="差_县市旗测算20080508_县市旗测算-新科目（含人口规模效应）_2014省级收入12.2（更新后）" xfId="1532"/>
    <cellStyle name="差_县市旗测算20080508_县市旗测算-新科目（含人口规模效应）_2014省级收入及财力12.12（更新后）" xfId="1533"/>
    <cellStyle name="差_县市旗测算20080508_县市旗测算-新科目（含人口规模效应）_财力性转移支付2010年预算参考数" xfId="1534"/>
    <cellStyle name="差_县市旗测算20080508_县市旗测算-新科目（含人口规模效应）_省级财力12.12" xfId="1535"/>
    <cellStyle name="差_县市旗测算-新科目（20080626）" xfId="1536"/>
    <cellStyle name="差_县市旗测算-新科目（20080626）_2014省级收入12.2（更新后）" xfId="1537"/>
    <cellStyle name="差_县市旗测算-新科目（20080626）_2014省级收入及财力12.12（更新后）" xfId="1538"/>
    <cellStyle name="差_县市旗测算-新科目（20080626）_不含人员经费系数" xfId="1539"/>
    <cellStyle name="差_县市旗测算-新科目（20080626）_不含人员经费系数_2014省级收入12.2（更新后）" xfId="1540"/>
    <cellStyle name="差_县市旗测算-新科目（20080626）_不含人员经费系数_2014省级收入及财力12.12（更新后）" xfId="1541"/>
    <cellStyle name="差_县市旗测算-新科目（20080626）_不含人员经费系数_财力性转移支付2010年预算参考数" xfId="1542"/>
    <cellStyle name="差_县市旗测算-新科目（20080626）_不含人员经费系数_省级财力12.12" xfId="1543"/>
    <cellStyle name="差_县市旗测算-新科目（20080626）_财力性转移支付2010年预算参考数" xfId="1544"/>
    <cellStyle name="差_县市旗测算-新科目（20080626）_民生政策最低支出需求" xfId="1545"/>
    <cellStyle name="差_县市旗测算-新科目（20080626）_民生政策最低支出需求_2014省级收入12.2（更新后）" xfId="1546"/>
    <cellStyle name="差_县市旗测算-新科目（20080626）_民生政策最低支出需求_2014省级收入及财力12.12（更新后）" xfId="1547"/>
    <cellStyle name="差_县市旗测算-新科目（20080626）_民生政策最低支出需求_财力性转移支付2010年预算参考数" xfId="1548"/>
    <cellStyle name="差_县市旗测算-新科目（20080626）_民生政策最低支出需求_省级财力12.12" xfId="1549"/>
    <cellStyle name="差_县市旗测算-新科目（20080626）_省级财力12.12" xfId="1550"/>
    <cellStyle name="差_县市旗测算-新科目（20080626）_县市旗测算-新科目（含人口规模效应）" xfId="1551"/>
    <cellStyle name="差_县市旗测算-新科目（20080626）_县市旗测算-新科目（含人口规模效应）_2014省级收入12.2（更新后）" xfId="1552"/>
    <cellStyle name="差_县市旗测算-新科目（20080626）_县市旗测算-新科目（含人口规模效应）_2014省级收入及财力12.12（更新后）" xfId="1553"/>
    <cellStyle name="差_县市旗测算-新科目（20080626）_县市旗测算-新科目（含人口规模效应）_财力性转移支付2010年预算参考数" xfId="1554"/>
    <cellStyle name="差_县市旗测算-新科目（20080626）_县市旗测算-新科目（含人口规模效应）_省级财力12.12" xfId="1555"/>
    <cellStyle name="差_县市旗测算-新科目（20080627）" xfId="1556"/>
    <cellStyle name="差_县市旗测算-新科目（20080627）_2014省级收入12.2（更新后）" xfId="1557"/>
    <cellStyle name="差_县市旗测算-新科目（20080627）_2014省级收入及财力12.12（更新后）" xfId="1558"/>
    <cellStyle name="差_县市旗测算-新科目（20080627）_不含人员经费系数" xfId="1559"/>
    <cellStyle name="差_县市旗测算-新科目（20080627）_不含人员经费系数_2014省级收入12.2（更新后）" xfId="1560"/>
    <cellStyle name="差_县市旗测算-新科目（20080627）_不含人员经费系数_2014省级收入及财力12.12（更新后）" xfId="1561"/>
    <cellStyle name="差_县市旗测算-新科目（20080627）_不含人员经费系数_财力性转移支付2010年预算参考数" xfId="1562"/>
    <cellStyle name="差_县市旗测算-新科目（20080627）_不含人员经费系数_省级财力12.12" xfId="1563"/>
    <cellStyle name="差_县市旗测算-新科目（20080627）_财力性转移支付2010年预算参考数" xfId="1564"/>
    <cellStyle name="差_县市旗测算-新科目（20080627）_民生政策最低支出需求" xfId="1565"/>
    <cellStyle name="差_县市旗测算-新科目（20080627）_民生政策最低支出需求_2014省级收入12.2（更新后）" xfId="1566"/>
    <cellStyle name="差_县市旗测算-新科目（20080627）_民生政策最低支出需求_2014省级收入及财力12.12（更新后）" xfId="1567"/>
    <cellStyle name="差_县市旗测算-新科目（20080627）_民生政策最低支出需求_财力性转移支付2010年预算参考数" xfId="1568"/>
    <cellStyle name="差_县市旗测算-新科目（20080627）_民生政策最低支出需求_省级财力12.12" xfId="1569"/>
    <cellStyle name="差_县市旗测算-新科目（20080627）_省级财力12.12" xfId="1570"/>
    <cellStyle name="差_县市旗测算-新科目（20080627）_县市旗测算-新科目（含人口规模效应）" xfId="1571"/>
    <cellStyle name="差_县市旗测算-新科目（20080627）_县市旗测算-新科目（含人口规模效应）_2014省级收入12.2（更新后）" xfId="1572"/>
    <cellStyle name="差_县市旗测算-新科目（20080627）_县市旗测算-新科目（含人口规模效应）_2014省级收入及财力12.12（更新后）" xfId="1573"/>
    <cellStyle name="差_县市旗测算-新科目（20080627）_县市旗测算-新科目（含人口规模效应）_财力性转移支付2010年预算参考数" xfId="1574"/>
    <cellStyle name="差_县市旗测算-新科目（20080627）_县市旗测算-新科目（含人口规模效应）_省级财力12.12" xfId="1575"/>
    <cellStyle name="差_一般预算支出口径剔除表" xfId="1576"/>
    <cellStyle name="差_一般预算支出口径剔除表_2014省级收入12.2（更新后）" xfId="1577"/>
    <cellStyle name="差_一般预算支出口径剔除表_2014省级收入及财力12.12（更新后）" xfId="1578"/>
    <cellStyle name="差_一般预算支出口径剔除表_财力性转移支付2010年预算参考数" xfId="1579"/>
    <cellStyle name="差_一般预算支出口径剔除表_省级财力12.12" xfId="1580"/>
    <cellStyle name="差_云南 缺口县区测算(地方填报)" xfId="1581"/>
    <cellStyle name="差_云南 缺口县区测算(地方填报)_2014省级收入12.2（更新后）" xfId="1582"/>
    <cellStyle name="差_云南 缺口县区测算(地方填报)_2014省级收入及财力12.12（更新后）" xfId="1583"/>
    <cellStyle name="差_云南 缺口县区测算(地方填报)_财力性转移支付2010年预算参考数" xfId="1584"/>
    <cellStyle name="差_云南 缺口县区测算(地方填报)_省级财力12.12" xfId="1585"/>
    <cellStyle name="差_云南省2008年转移支付测算——州市本级考核部分及政策性测算" xfId="1586"/>
    <cellStyle name="差_云南省2008年转移支付测算——州市本级考核部分及政策性测算_2014省级收入12.2（更新后）" xfId="1587"/>
    <cellStyle name="差_云南省2008年转移支付测算——州市本级考核部分及政策性测算_2014省级收入及财力12.12（更新后）" xfId="1588"/>
    <cellStyle name="差_云南省2008年转移支付测算——州市本级考核部分及政策性测算_财力性转移支付2010年预算参考数" xfId="1589"/>
    <cellStyle name="差_云南省2008年转移支付测算——州市本级考核部分及政策性测算_省级财力12.12" xfId="1590"/>
    <cellStyle name="差_支出汇总" xfId="1591"/>
    <cellStyle name="差_中原证券2012年补助（上解）核定表" xfId="1592"/>
    <cellStyle name="差_重点民生支出需求测算表社保（农村低保）081112" xfId="1593"/>
    <cellStyle name="差_转移支付" xfId="1594"/>
    <cellStyle name="差_转移支付_2014省级收入12.2（更新后）" xfId="1595"/>
    <cellStyle name="差_转移支付_2014省级收入及财力12.12（更新后）" xfId="1596"/>
    <cellStyle name="差_转移支付_省级财力12.12" xfId="1597"/>
    <cellStyle name="差_自行调整差异系数顺序" xfId="1598"/>
    <cellStyle name="差_自行调整差异系数顺序_2014省级收入12.2（更新后）" xfId="1599"/>
    <cellStyle name="差_自行调整差异系数顺序_2014省级收入及财力12.12（更新后）" xfId="1600"/>
    <cellStyle name="差_自行调整差异系数顺序_财力性转移支付2010年预算参考数" xfId="1601"/>
    <cellStyle name="差_自行调整差异系数顺序_省级财力12.12" xfId="1602"/>
    <cellStyle name="差_总人口" xfId="1603"/>
    <cellStyle name="差_总人口_2014省级收入12.2（更新后）" xfId="1604"/>
    <cellStyle name="差_总人口_2014省级收入及财力12.12（更新后）" xfId="1605"/>
    <cellStyle name="差_总人口_财力性转移支付2010年预算参考数" xfId="1606"/>
    <cellStyle name="差_总人口_省级财力12.12" xfId="1607"/>
    <cellStyle name="常" xfId="1608"/>
    <cellStyle name="常规 10" xfId="1609"/>
    <cellStyle name="常规 10 2" xfId="1610"/>
    <cellStyle name="常规 10 3" xfId="1611"/>
    <cellStyle name="常规 10_2020年预算草案市本级表格预算部分" xfId="1612"/>
    <cellStyle name="常规 11" xfId="1613"/>
    <cellStyle name="常规 11 2" xfId="1614"/>
    <cellStyle name="常规 11 2 2" xfId="1615"/>
    <cellStyle name="常规 11 2 3" xfId="1616"/>
    <cellStyle name="常规 11 2_2012年结算与财力5.3" xfId="1617"/>
    <cellStyle name="常规 11 3" xfId="1618"/>
    <cellStyle name="常规 11 4" xfId="1619"/>
    <cellStyle name="常规 11 5" xfId="1620"/>
    <cellStyle name="常规 11_02支出需求及缺口县测算情况" xfId="1621"/>
    <cellStyle name="常规 12" xfId="1622"/>
    <cellStyle name="常规 13" xfId="1623"/>
    <cellStyle name="常规 13 2" xfId="1624"/>
    <cellStyle name="常规 13_2017年预算草案（债务）" xfId="1625"/>
    <cellStyle name="常规 14" xfId="1626"/>
    <cellStyle name="常规 15" xfId="1627"/>
    <cellStyle name="常规 15 2" xfId="1628"/>
    <cellStyle name="常规 15_1.3日 2017年预算草案 - 副本" xfId="1629"/>
    <cellStyle name="常规 16" xfId="1630"/>
    <cellStyle name="常规 16 2" xfId="1631"/>
    <cellStyle name="常规 16_2016年结算与财力5.17" xfId="1632"/>
    <cellStyle name="常规 17" xfId="1633"/>
    <cellStyle name="常规 18" xfId="1634"/>
    <cellStyle name="常规 19" xfId="1635"/>
    <cellStyle name="常规 2" xfId="1636"/>
    <cellStyle name="常规 2 2" xfId="1637"/>
    <cellStyle name="常规 2 2 2" xfId="1638"/>
    <cellStyle name="常规 2 2 3" xfId="1639"/>
    <cellStyle name="常规 2 2 4" xfId="1640"/>
    <cellStyle name="常规 2 2_2016年结算与财力5.17" xfId="1641"/>
    <cellStyle name="常规 2 3" xfId="1642"/>
    <cellStyle name="常规 2 3 2" xfId="1643"/>
    <cellStyle name="常规 2 3_2012年省级平衡表" xfId="1644"/>
    <cellStyle name="常规 2 4" xfId="1645"/>
    <cellStyle name="常规 2 5" xfId="1646"/>
    <cellStyle name="常规 2 6" xfId="1647"/>
    <cellStyle name="常规 2 7" xfId="1648"/>
    <cellStyle name="常规 2_2007年收支情况及2008年收支预计表(汇总表)" xfId="1649"/>
    <cellStyle name="常规 20" xfId="1650"/>
    <cellStyle name="常规 21" xfId="1651"/>
    <cellStyle name="常规 22" xfId="1652"/>
    <cellStyle name="常规 22 2" xfId="1653"/>
    <cellStyle name="常规 22_2020年预算草案市本级表格预算部分" xfId="1654"/>
    <cellStyle name="常规 23" xfId="1655"/>
    <cellStyle name="常规 23 2" xfId="1656"/>
    <cellStyle name="常规 23_5.2017省本级收入" xfId="1657"/>
    <cellStyle name="常规 24" xfId="1658"/>
    <cellStyle name="常规 25" xfId="1659"/>
    <cellStyle name="常规 26" xfId="1660"/>
    <cellStyle name="常规 27" xfId="1661"/>
    <cellStyle name="常规 28" xfId="1662"/>
    <cellStyle name="常规 29" xfId="1663"/>
    <cellStyle name="常规 3" xfId="1664"/>
    <cellStyle name="常规 3 2" xfId="1665"/>
    <cellStyle name="常规 3 2 2" xfId="1666"/>
    <cellStyle name="常规 3 2_2020年预算草案市本级表格预算部分" xfId="1667"/>
    <cellStyle name="常规 3 3" xfId="1668"/>
    <cellStyle name="常规 3 4" xfId="1669"/>
    <cellStyle name="常规 3 5" xfId="1670"/>
    <cellStyle name="常规 3_2010.10.30" xfId="1671"/>
    <cellStyle name="常规 30" xfId="1672"/>
    <cellStyle name="常规 31" xfId="1673"/>
    <cellStyle name="常规 32" xfId="1674"/>
    <cellStyle name="常规 33" xfId="1675"/>
    <cellStyle name="常规 34" xfId="1676"/>
    <cellStyle name="常规 4" xfId="1677"/>
    <cellStyle name="常规 4 2" xfId="1678"/>
    <cellStyle name="常规 4 2 2" xfId="1679"/>
    <cellStyle name="常规 4 2_2.2017全省收入" xfId="1680"/>
    <cellStyle name="常规 4 3" xfId="1681"/>
    <cellStyle name="常规 4 4" xfId="1682"/>
    <cellStyle name="常规 4 5" xfId="1683"/>
    <cellStyle name="常规 4 6" xfId="1684"/>
    <cellStyle name="常规 4_2008年横排表0721" xfId="1685"/>
    <cellStyle name="常规 5" xfId="1686"/>
    <cellStyle name="常规 5 2" xfId="1687"/>
    <cellStyle name="常规 5 3" xfId="1688"/>
    <cellStyle name="常规 5 4" xfId="1689"/>
    <cellStyle name="常规 5_2020年预算草案市本级表格预算部分" xfId="1690"/>
    <cellStyle name="常规 6" xfId="1691"/>
    <cellStyle name="常规 6 2" xfId="1692"/>
    <cellStyle name="常规 6 3" xfId="1693"/>
    <cellStyle name="常规 6 4" xfId="1694"/>
    <cellStyle name="常规 6_1.3日 2017年预算草案 - 副本" xfId="1695"/>
    <cellStyle name="常规 7" xfId="1696"/>
    <cellStyle name="常规 7 2" xfId="1697"/>
    <cellStyle name="常规 7 3" xfId="1698"/>
    <cellStyle name="常规 7_2020年预算草案市本级表格预算部分" xfId="1699"/>
    <cellStyle name="常规 8" xfId="1700"/>
    <cellStyle name="常规 9" xfId="1701"/>
    <cellStyle name="常规 9 2" xfId="1702"/>
    <cellStyle name="常规 9_2020年预算草案市本级表格预算部分" xfId="1703"/>
    <cellStyle name="常规_(汝州)excel2003版（已锁定公式）2018年地方财政预算表" xfId="1704"/>
    <cellStyle name="常规_12-29日省政府常务会议材料附件" xfId="1705"/>
    <cellStyle name="常规_12-29日省政府常务会议材料附件 2" xfId="1706"/>
    <cellStyle name="常规_12-29日省政府常务会议材料附件 3" xfId="1707"/>
    <cellStyle name="常规_12-29日省政府常务会议材料附件 4" xfId="1708"/>
    <cellStyle name="常规_2007基金预算" xfId="1709"/>
    <cellStyle name="常规_2007基金预算 2" xfId="1710"/>
    <cellStyle name="常规_2009年财力测算情况11.19人代会 2" xfId="1711"/>
    <cellStyle name="常规_2010年收入财力预测（20101011）" xfId="1712"/>
    <cellStyle name="常规_2010年收入财力预测（20101011） 2" xfId="1713"/>
    <cellStyle name="常规_2010年收入财力预测（20101011） 3" xfId="1714"/>
    <cellStyle name="常规_2010年收入财力预测（20101011）_全省社会保险基金" xfId="1715"/>
    <cellStyle name="常规_2010年收入财力预测（20101011）_全省社会保险基金 2" xfId="1716"/>
    <cellStyle name="常规_2012年国有资本经营预算收支总表" xfId="1717"/>
    <cellStyle name="常规_2012年国有资本经营预算收支总表 2" xfId="1718"/>
    <cellStyle name="常规_2012年基金收支预算草案12" xfId="1719"/>
    <cellStyle name="常规_2014年公共财政支出预算表（到项级科目） 2" xfId="1720"/>
    <cellStyle name="常规_2016年全省社会保险基金收支预算表细化" xfId="1721"/>
    <cellStyle name="常规_2016年省本级社会保险基金收支预算表细化" xfId="1722"/>
    <cellStyle name="常规_2016年省本级社会保险基金收支预算表细化 2" xfId="1723"/>
    <cellStyle name="常规_2016年省本级社会保险基金收支预算表细化 3" xfId="1724"/>
    <cellStyle name="常规_20170103省级2017年预算情况表" xfId="1725"/>
    <cellStyle name="常规_Xl0000055 2" xfId="1726"/>
    <cellStyle name="常规_Xl0000068" xfId="1727"/>
    <cellStyle name="常规_附件：2012年出口退税基数及超基数上解情况表" xfId="1728"/>
    <cellStyle name="常规_附件：2012年出口退税基数及超基数上解情况表 2" xfId="1729"/>
    <cellStyle name="常规_河南省2011年度财政总决算生成表20120425" xfId="1730"/>
    <cellStyle name="常规_河南省2011年度财政总决算生成表20120425 2" xfId="1731"/>
    <cellStyle name="常规_全省社会保险基金" xfId="1732"/>
    <cellStyle name="常规_全省社会保险基金 2" xfId="1733"/>
    <cellStyle name="常规_省本级（省直组）" xfId="1734"/>
    <cellStyle name="常规_省本级（省直组） 2" xfId="1735"/>
    <cellStyle name="常规_省级收入" xfId="1736"/>
    <cellStyle name="常规_省级收入 2" xfId="1737"/>
    <cellStyle name="常规_提供表" xfId="1738"/>
    <cellStyle name="超级链接" xfId="1739"/>
    <cellStyle name="分级显示行_1_13区汇总" xfId="1740"/>
    <cellStyle name="归盒啦_95" xfId="1741"/>
    <cellStyle name="好 2" xfId="1742"/>
    <cellStyle name="好 2 2" xfId="1743"/>
    <cellStyle name="好 2 3" xfId="1744"/>
    <cellStyle name="好 2 4" xfId="1745"/>
    <cellStyle name="好 2_3.2017全省支出" xfId="1746"/>
    <cellStyle name="好 3" xfId="1747"/>
    <cellStyle name="好 3 2" xfId="1748"/>
    <cellStyle name="好 3 3" xfId="1749"/>
    <cellStyle name="好_(财政总决算简表-2016年)收入导出数据" xfId="1750"/>
    <cellStyle name="好_00省级(打印)" xfId="1751"/>
    <cellStyle name="好_03昭通" xfId="1752"/>
    <cellStyle name="好_0502通海县" xfId="1753"/>
    <cellStyle name="好_05潍坊" xfId="1754"/>
    <cellStyle name="好_0605石屏县" xfId="1755"/>
    <cellStyle name="好_0605石屏县_2014省级收入12.2（更新后）" xfId="1756"/>
    <cellStyle name="好_0605石屏县_2014省级收入及财力12.12（更新后）" xfId="1757"/>
    <cellStyle name="好_0605石屏县_财力性转移支付2010年预算参考数" xfId="1758"/>
    <cellStyle name="好_0605石屏县_省级财力12.12" xfId="1759"/>
    <cellStyle name="好_07临沂" xfId="1760"/>
    <cellStyle name="好_09黑龙江" xfId="1761"/>
    <cellStyle name="好_09黑龙江_2014省级收入12.2（更新后）" xfId="1762"/>
    <cellStyle name="好_09黑龙江_2014省级收入及财力12.12（更新后）" xfId="1763"/>
    <cellStyle name="好_09黑龙江_财力性转移支付2010年预算参考数" xfId="1764"/>
    <cellStyle name="好_09黑龙江_省级财力12.12" xfId="1765"/>
    <cellStyle name="好_1" xfId="1766"/>
    <cellStyle name="好_1_2014省级收入12.2（更新后）" xfId="1767"/>
    <cellStyle name="好_1_2014省级收入及财力12.12（更新后）" xfId="1768"/>
    <cellStyle name="好_1_财力性转移支付2010年预算参考数" xfId="1769"/>
    <cellStyle name="好_1_省级财力12.12" xfId="1770"/>
    <cellStyle name="好_1110洱源县" xfId="1771"/>
    <cellStyle name="好_1110洱源县_2014省级收入12.2（更新后）" xfId="1772"/>
    <cellStyle name="好_1110洱源县_2014省级收入及财力12.12（更新后）" xfId="1773"/>
    <cellStyle name="好_1110洱源县_财力性转移支付2010年预算参考数" xfId="1774"/>
    <cellStyle name="好_1110洱源县_省级财力12.12" xfId="1775"/>
    <cellStyle name="好_11大理" xfId="1776"/>
    <cellStyle name="好_11大理_2014省级收入12.2（更新后）" xfId="1777"/>
    <cellStyle name="好_11大理_2014省级收入及财力12.12（更新后）" xfId="1778"/>
    <cellStyle name="好_11大理_财力性转移支付2010年预算参考数" xfId="1779"/>
    <cellStyle name="好_11大理_省级财力12.12" xfId="1780"/>
    <cellStyle name="好_12滨州" xfId="1781"/>
    <cellStyle name="好_12滨州_2014省级收入12.2（更新后）" xfId="1782"/>
    <cellStyle name="好_12滨州_2014省级收入及财力12.12（更新后）" xfId="1783"/>
    <cellStyle name="好_12滨州_财力性转移支付2010年预算参考数" xfId="1784"/>
    <cellStyle name="好_12滨州_省级财力12.12" xfId="1785"/>
    <cellStyle name="好_14安徽" xfId="1786"/>
    <cellStyle name="好_14安徽_2014省级收入12.2（更新后）" xfId="1787"/>
    <cellStyle name="好_14安徽_2014省级收入及财力12.12（更新后）" xfId="1788"/>
    <cellStyle name="好_14安徽_财力性转移支付2010年预算参考数" xfId="1789"/>
    <cellStyle name="好_14安徽_省级财力12.12" xfId="1790"/>
    <cellStyle name="好_1604月报" xfId="1791"/>
    <cellStyle name="好_2" xfId="1792"/>
    <cellStyle name="好_2.2017全省收入" xfId="1793"/>
    <cellStyle name="好_2_2014省级收入12.2（更新后）" xfId="1794"/>
    <cellStyle name="好_2_2014省级收入及财力12.12（更新后）" xfId="1795"/>
    <cellStyle name="好_2_财力性转移支付2010年预算参考数" xfId="1796"/>
    <cellStyle name="好_2_省级财力12.12" xfId="1797"/>
    <cellStyle name="好_20 2007年河南结算单" xfId="1798"/>
    <cellStyle name="好_20 2007年河南结算单 2" xfId="1799"/>
    <cellStyle name="好_20 2007年河南结算单_2013省级预算附表" xfId="1800"/>
    <cellStyle name="好_20 2007年河南结算单_2014省级收入12.2（更新后）" xfId="1801"/>
    <cellStyle name="好_20 2007年河南结算单_2014省级收入及财力12.12（更新后）" xfId="1802"/>
    <cellStyle name="好_20 2007年河南结算单_2017年预算草案（债务）" xfId="1803"/>
    <cellStyle name="好_20 2007年河南结算单_附表1-6" xfId="1804"/>
    <cellStyle name="好_20 2007年河南结算单_基金汇总" xfId="1805"/>
    <cellStyle name="好_20 2007年河南结算单_省级财力12.12" xfId="1806"/>
    <cellStyle name="好_20 2007年河南结算单_收入汇总" xfId="1807"/>
    <cellStyle name="好_20 2007年河南结算单_支出汇总" xfId="1808"/>
    <cellStyle name="好_2006年22湖南" xfId="1809"/>
    <cellStyle name="好_2006年22湖南_2014省级收入12.2（更新后）" xfId="1810"/>
    <cellStyle name="好_2006年22湖南_2014省级收入及财力12.12（更新后）" xfId="1811"/>
    <cellStyle name="好_2006年22湖南_财力性转移支付2010年预算参考数" xfId="1812"/>
    <cellStyle name="好_2006年22湖南_省级财力12.12" xfId="1813"/>
    <cellStyle name="好_2006年27重庆" xfId="1814"/>
    <cellStyle name="好_2006年27重庆_2014省级收入12.2（更新后）" xfId="1815"/>
    <cellStyle name="好_2006年27重庆_2014省级收入及财力12.12（更新后）" xfId="1816"/>
    <cellStyle name="好_2006年27重庆_财力性转移支付2010年预算参考数" xfId="1817"/>
    <cellStyle name="好_2006年27重庆_省级财力12.12" xfId="1818"/>
    <cellStyle name="好_2006年28四川" xfId="1819"/>
    <cellStyle name="好_2006年28四川_2014省级收入12.2（更新后）" xfId="1820"/>
    <cellStyle name="好_2006年28四川_2014省级收入及财力12.12（更新后）" xfId="1821"/>
    <cellStyle name="好_2006年28四川_财力性转移支付2010年预算参考数" xfId="1822"/>
    <cellStyle name="好_2006年28四川_省级财力12.12" xfId="1823"/>
    <cellStyle name="好_2006年30云南" xfId="1824"/>
    <cellStyle name="好_2006年33甘肃" xfId="1825"/>
    <cellStyle name="好_2006年34青海" xfId="1826"/>
    <cellStyle name="好_2006年34青海_2014省级收入12.2（更新后）" xfId="1827"/>
    <cellStyle name="好_2006年34青海_2014省级收入及财力12.12（更新后）" xfId="1828"/>
    <cellStyle name="好_2006年34青海_财力性转移支付2010年预算参考数" xfId="1829"/>
    <cellStyle name="好_2006年34青海_省级财力12.12" xfId="1830"/>
    <cellStyle name="好_2006年全省财力计算表（中央、决算）" xfId="1831"/>
    <cellStyle name="好_2006年水利统计指标统计表" xfId="1832"/>
    <cellStyle name="好_2006年水利统计指标统计表_2014省级收入12.2（更新后）" xfId="1833"/>
    <cellStyle name="好_2006年水利统计指标统计表_2014省级收入及财力12.12（更新后）" xfId="1834"/>
    <cellStyle name="好_2006年水利统计指标统计表_财力性转移支付2010年预算参考数" xfId="1835"/>
    <cellStyle name="好_2006年水利统计指标统计表_省级财力12.12" xfId="1836"/>
    <cellStyle name="好_2007结算与财力(6.2)" xfId="1837"/>
    <cellStyle name="好_2007结算与财力(6.2)_基金汇总" xfId="1838"/>
    <cellStyle name="好_2007结算与财力(6.2)_收入汇总" xfId="1839"/>
    <cellStyle name="好_2007结算与财力(6.2)_支出汇总" xfId="1840"/>
    <cellStyle name="好_2007年结算已定项目对账单" xfId="1841"/>
    <cellStyle name="好_2007年结算已定项目对账单 2" xfId="1842"/>
    <cellStyle name="好_2007年结算已定项目对账单_2013省级预算附表" xfId="1843"/>
    <cellStyle name="好_2007年结算已定项目对账单_2014省级收入12.2（更新后）" xfId="1844"/>
    <cellStyle name="好_2007年结算已定项目对账单_2014省级收入及财力12.12（更新后）" xfId="1845"/>
    <cellStyle name="好_2007年结算已定项目对账单_2017年预算草案（债务）" xfId="1846"/>
    <cellStyle name="好_2007年结算已定项目对账单_附表1-6" xfId="1847"/>
    <cellStyle name="好_2007年结算已定项目对账单_基金汇总" xfId="1848"/>
    <cellStyle name="好_2007年结算已定项目对账单_省级财力12.12" xfId="1849"/>
    <cellStyle name="好_2007年结算已定项目对账单_收入汇总" xfId="1850"/>
    <cellStyle name="好_2007年结算已定项目对账单_支出汇总" xfId="1851"/>
    <cellStyle name="好_2007年收支情况及2008年收支预计表(汇总表)" xfId="1852"/>
    <cellStyle name="好_2007年收支情况及2008年收支预计表(汇总表)_2014省级收入12.2（更新后）" xfId="1853"/>
    <cellStyle name="好_2007年收支情况及2008年收支预计表(汇总表)_2014省级收入及财力12.12（更新后）" xfId="1854"/>
    <cellStyle name="好_2007年收支情况及2008年收支预计表(汇总表)_财力性转移支付2010年预算参考数" xfId="1855"/>
    <cellStyle name="好_2007年收支情况及2008年收支预计表(汇总表)_省级财力12.12" xfId="1856"/>
    <cellStyle name="好_2007年一般预算支出剔除" xfId="1857"/>
    <cellStyle name="好_2007年一般预算支出剔除_2014省级收入12.2（更新后）" xfId="1858"/>
    <cellStyle name="好_2007年一般预算支出剔除_2014省级收入及财力12.12（更新后）" xfId="1859"/>
    <cellStyle name="好_2007年一般预算支出剔除_财力性转移支付2010年预算参考数" xfId="1860"/>
    <cellStyle name="好_2007年一般预算支出剔除_省级财力12.12" xfId="1861"/>
    <cellStyle name="好_2007年中央财政与河南省财政年终决算结算单" xfId="1862"/>
    <cellStyle name="好_2007年中央财政与河南省财政年终决算结算单 2" xfId="1863"/>
    <cellStyle name="好_2007年中央财政与河南省财政年终决算结算单_2013省级预算附表" xfId="1864"/>
    <cellStyle name="好_2007年中央财政与河南省财政年终决算结算单_2014省级收入12.2（更新后）" xfId="1865"/>
    <cellStyle name="好_2007年中央财政与河南省财政年终决算结算单_2014省级收入及财力12.12（更新后）" xfId="1866"/>
    <cellStyle name="好_2007年中央财政与河南省财政年终决算结算单_2017年预算草案（债务）" xfId="1867"/>
    <cellStyle name="好_2007年中央财政与河南省财政年终决算结算单_附表1-6" xfId="1868"/>
    <cellStyle name="好_2007年中央财政与河南省财政年终决算结算单_基金汇总" xfId="1869"/>
    <cellStyle name="好_2007年中央财政与河南省财政年终决算结算单_省级财力12.12" xfId="1870"/>
    <cellStyle name="好_2007年中央财政与河南省财政年终决算结算单_收入汇总" xfId="1871"/>
    <cellStyle name="好_2007年中央财政与河南省财政年终决算结算单_支出汇总" xfId="1872"/>
    <cellStyle name="好_2007一般预算支出口径剔除表" xfId="1873"/>
    <cellStyle name="好_2007一般预算支出口径剔除表_2014省级收入12.2（更新后）" xfId="1874"/>
    <cellStyle name="好_2007一般预算支出口径剔除表_2014省级收入及财力12.12（更新后）" xfId="1875"/>
    <cellStyle name="好_2007一般预算支出口径剔除表_财力性转移支付2010年预算参考数" xfId="1876"/>
    <cellStyle name="好_2007一般预算支出口径剔除表_省级财力12.12" xfId="1877"/>
    <cellStyle name="好_2008计算资料（8月11日终稿）" xfId="1878"/>
    <cellStyle name="好_2008计算资料（8月5）" xfId="1879"/>
    <cellStyle name="好_2008结算与财力(最终)" xfId="1880"/>
    <cellStyle name="好_2008经常性收入" xfId="1881"/>
    <cellStyle name="好_2008年财政收支预算草案(1.4)" xfId="1882"/>
    <cellStyle name="好_2008年财政收支预算草案(1.4) 2" xfId="1883"/>
    <cellStyle name="好_2008年财政收支预算草案(1.4)_2017年预算草案（债务）" xfId="1884"/>
    <cellStyle name="好_2008年财政收支预算草案(1.4)_基金汇总" xfId="1885"/>
    <cellStyle name="好_2008年财政收支预算草案(1.4)_收入汇总" xfId="1886"/>
    <cellStyle name="好_2008年财政收支预算草案(1.4)_支出汇总" xfId="1887"/>
    <cellStyle name="好_2008年全省汇总收支计算表" xfId="1888"/>
    <cellStyle name="好_2008年全省汇总收支计算表_2014省级收入12.2（更新后）" xfId="1889"/>
    <cellStyle name="好_2008年全省汇总收支计算表_2014省级收入及财力12.12（更新后）" xfId="1890"/>
    <cellStyle name="好_2008年全省汇总收支计算表_财力性转移支付2010年预算参考数" xfId="1891"/>
    <cellStyle name="好_2008年全省汇总收支计算表_省级财力12.12" xfId="1892"/>
    <cellStyle name="好_2008年全省人员信息" xfId="1893"/>
    <cellStyle name="好_2008年一般预算支出预计" xfId="1894"/>
    <cellStyle name="好_2008年预计支出与2007年对比" xfId="1895"/>
    <cellStyle name="好_2008年支出核定" xfId="1896"/>
    <cellStyle name="好_2008年支出调整" xfId="1897"/>
    <cellStyle name="好_2008年支出调整_2014省级收入12.2（更新后）" xfId="1898"/>
    <cellStyle name="好_2008年支出调整_2014省级收入及财力12.12（更新后）" xfId="1899"/>
    <cellStyle name="好_2008年支出调整_财力性转移支付2010年预算参考数" xfId="1900"/>
    <cellStyle name="好_2008年支出调整_省级财力12.12" xfId="1901"/>
    <cellStyle name="好_2009年财力测算情况11.19" xfId="1902"/>
    <cellStyle name="好_2009年财力测算情况11.19_基金汇总" xfId="1903"/>
    <cellStyle name="好_2009年财力测算情况11.19_收入汇总" xfId="1904"/>
    <cellStyle name="好_2009年财力测算情况11.19_支出汇总" xfId="1905"/>
    <cellStyle name="好_2009年结算（最终）" xfId="1906"/>
    <cellStyle name="好_2009年结算（最终）_基金汇总" xfId="1907"/>
    <cellStyle name="好_2009年结算（最终）_收入汇总" xfId="1908"/>
    <cellStyle name="好_2009年结算（最终）_支出汇总" xfId="1909"/>
    <cellStyle name="好_2009年省对市县转移支付测算表(9.27)" xfId="1910"/>
    <cellStyle name="好_2009年省对市县转移支付测算表(9.27)_2014省级收入12.2（更新后）" xfId="1911"/>
    <cellStyle name="好_2009年省对市县转移支付测算表(9.27)_2014省级收入及财力12.12（更新后）" xfId="1912"/>
    <cellStyle name="好_2009年省对市县转移支付测算表(9.27)_省级财力12.12" xfId="1913"/>
    <cellStyle name="好_2009年省与市县结算（最终）" xfId="1914"/>
    <cellStyle name="好_2009全省决算表（批复后）" xfId="1915"/>
    <cellStyle name="好_2010.10.30" xfId="1916"/>
    <cellStyle name="好_2010年全省供养人员" xfId="1917"/>
    <cellStyle name="好_2010年收入预测表（20091218)）" xfId="1918"/>
    <cellStyle name="好_2010年收入预测表（20091218)）_基金汇总" xfId="1919"/>
    <cellStyle name="好_2010年收入预测表（20091218)）_收入汇总" xfId="1920"/>
    <cellStyle name="好_2010年收入预测表（20091218)）_支出汇总" xfId="1921"/>
    <cellStyle name="好_2010年收入预测表（20091219)）" xfId="1922"/>
    <cellStyle name="好_2010年收入预测表（20091219)）_基金汇总" xfId="1923"/>
    <cellStyle name="好_2010年收入预测表（20091219)）_收入汇总" xfId="1924"/>
    <cellStyle name="好_2010年收入预测表（20091219)）_支出汇总" xfId="1925"/>
    <cellStyle name="好_2010年收入预测表（20091230)）" xfId="1926"/>
    <cellStyle name="好_2010年收入预测表（20091230)）_基金汇总" xfId="1927"/>
    <cellStyle name="好_2010年收入预测表（20091230)）_收入汇总" xfId="1928"/>
    <cellStyle name="好_2010年收入预测表（20091230)）_支出汇总" xfId="1929"/>
    <cellStyle name="好_2010省对市县转移支付测算表(10-21）" xfId="1930"/>
    <cellStyle name="好_2010省对市县转移支付测算表(10-21）_2014省级收入12.2（更新后）" xfId="1931"/>
    <cellStyle name="好_2010省对市县转移支付测算表(10-21）_2014省级收入及财力12.12（更新后）" xfId="1932"/>
    <cellStyle name="好_2010省对市县转移支付测算表(10-21）_省级财力12.12" xfId="1933"/>
    <cellStyle name="好_2010省级行政性收费专项收入批复" xfId="1934"/>
    <cellStyle name="好_2010省级行政性收费专项收入批复_基金汇总" xfId="1935"/>
    <cellStyle name="好_2010省级行政性收费专项收入批复_收入汇总" xfId="1936"/>
    <cellStyle name="好_2010省级行政性收费专项收入批复_支出汇总" xfId="1937"/>
    <cellStyle name="好_20111127汇报附表（8张）" xfId="1938"/>
    <cellStyle name="好_20111127汇报附表（8张）_基金汇总" xfId="1939"/>
    <cellStyle name="好_20111127汇报附表（8张）_收入汇总" xfId="1940"/>
    <cellStyle name="好_20111127汇报附表（8张）_支出汇总" xfId="1941"/>
    <cellStyle name="好_2011年全省及省级预计12-31" xfId="1942"/>
    <cellStyle name="好_2011年全省及省级预计2011-12-12" xfId="1943"/>
    <cellStyle name="好_2011年全省及省级预计2011-12-12_基金汇总" xfId="1944"/>
    <cellStyle name="好_2011年全省及省级预计2011-12-12_收入汇总" xfId="1945"/>
    <cellStyle name="好_2011年全省及省级预计2011-12-12_支出汇总" xfId="1946"/>
    <cellStyle name="好_2011年预算表格2010.12.9" xfId="1947"/>
    <cellStyle name="好_2011年预算表格2010.12.9 2" xfId="1948"/>
    <cellStyle name="好_2011年预算表格2010.12.9_2013省级预算附表" xfId="1949"/>
    <cellStyle name="好_2011年预算表格2010.12.9_2014省级收入12.2（更新后）" xfId="1950"/>
    <cellStyle name="好_2011年预算表格2010.12.9_2014省级收入及财力12.12（更新后）" xfId="1951"/>
    <cellStyle name="好_2011年预算表格2010.12.9_2017年预算草案（债务）" xfId="1952"/>
    <cellStyle name="好_2011年预算表格2010.12.9_附表1-6" xfId="1953"/>
    <cellStyle name="好_2011年预算表格2010.12.9_基金汇总" xfId="1954"/>
    <cellStyle name="好_2011年预算表格2010.12.9_省级财力12.12" xfId="1955"/>
    <cellStyle name="好_2011年预算表格2010.12.9_收入汇总" xfId="1956"/>
    <cellStyle name="好_2011年预算表格2010.12.9_支出汇总" xfId="1957"/>
    <cellStyle name="好_2011年预算大表11-26" xfId="1958"/>
    <cellStyle name="好_2011年预算大表11-26 2" xfId="1959"/>
    <cellStyle name="好_2011年预算大表11-26_2017年预算草案（债务）" xfId="1960"/>
    <cellStyle name="好_2011年预算大表11-26_基金汇总" xfId="1961"/>
    <cellStyle name="好_2011年预算大表11-26_收入汇总" xfId="1962"/>
    <cellStyle name="好_2011年预算大表11-26_支出汇总" xfId="1963"/>
    <cellStyle name="好_2012-2013年经常性收入预测（1.1新口径）" xfId="1964"/>
    <cellStyle name="好_2012年国有资本经营预算收支总表" xfId="1965"/>
    <cellStyle name="好_2012年结算与财力5.3" xfId="1966"/>
    <cellStyle name="好_2012年结余使用" xfId="1967"/>
    <cellStyle name="好_2012年省级平衡表" xfId="1968"/>
    <cellStyle name="好_2012年省级平衡简表（用）" xfId="1969"/>
    <cellStyle name="好_2012年省级一般预算收入计划" xfId="1970"/>
    <cellStyle name="好_2013省级预算附表" xfId="1971"/>
    <cellStyle name="好_20160105省级2016年预算情况表（最新）" xfId="1972"/>
    <cellStyle name="好_20160105省级2016年预算情况表（最新） 2" xfId="1973"/>
    <cellStyle name="好_20160105省级2016年预算情况表（最新）_2017年预算草案（债务）" xfId="1974"/>
    <cellStyle name="好_20160105省级2016年预算情况表（最新）_基金汇总" xfId="1975"/>
    <cellStyle name="好_20160105省级2016年预算情况表（最新）_收入汇总" xfId="1976"/>
    <cellStyle name="好_20160105省级2016年预算情况表（最新）_支出汇总" xfId="1977"/>
    <cellStyle name="好_20161017---核定基数定表" xfId="1978"/>
    <cellStyle name="好_2016-2017全省国资预算" xfId="1979"/>
    <cellStyle name="好_2016年财政专项清理表" xfId="1980"/>
    <cellStyle name="好_2016年财政总决算生成表全套0417 -平衡表" xfId="1981"/>
    <cellStyle name="好_2016年结算与财力5.17" xfId="1982"/>
    <cellStyle name="好_2016年预算表格（公式）" xfId="1983"/>
    <cellStyle name="好_2016年中原银行税收基数短收市县负担情况表" xfId="1984"/>
    <cellStyle name="好_2016省级收入1.3" xfId="1985"/>
    <cellStyle name="好_20170103省级2017年预算情况表" xfId="1986"/>
    <cellStyle name="好_20171126--2018年省级收入预算（打印）" xfId="1987"/>
    <cellStyle name="好_2017年预算草案（债务）" xfId="1988"/>
    <cellStyle name="好_20河南" xfId="1989"/>
    <cellStyle name="好_20河南(财政部2010年县级基本财力测算数据)" xfId="1990"/>
    <cellStyle name="好_20河南(财政部2010年县级基本财力测算数据)_2014省级收入12.2（更新后）" xfId="1991"/>
    <cellStyle name="好_20河南(财政部2010年县级基本财力测算数据)_2014省级收入及财力12.12（更新后）" xfId="1992"/>
    <cellStyle name="好_20河南(财政部2010年县级基本财力测算数据)_省级财力12.12" xfId="1993"/>
    <cellStyle name="好_20河南_2014省级收入12.2（更新后）" xfId="1994"/>
    <cellStyle name="好_20河南_2014省级收入及财力12.12（更新后）" xfId="1995"/>
    <cellStyle name="好_20河南_财力性转移支付2010年预算参考数" xfId="1996"/>
    <cellStyle name="好_20河南_省级财力12.12" xfId="1997"/>
    <cellStyle name="好_20河南省" xfId="1998"/>
    <cellStyle name="好_21.2017年全省基金收入" xfId="1999"/>
    <cellStyle name="好_22.2017年全省基金支出" xfId="2000"/>
    <cellStyle name="好_22湖南" xfId="2001"/>
    <cellStyle name="好_22湖南_2014省级收入12.2（更新后）" xfId="2002"/>
    <cellStyle name="好_22湖南_2014省级收入及财力12.12（更新后）" xfId="2003"/>
    <cellStyle name="好_22湖南_财力性转移支付2010年预算参考数" xfId="2004"/>
    <cellStyle name="好_22湖南_省级财力12.12" xfId="2005"/>
    <cellStyle name="好_27重庆" xfId="2006"/>
    <cellStyle name="好_27重庆_2014省级收入12.2（更新后）" xfId="2007"/>
    <cellStyle name="好_27重庆_2014省级收入及财力12.12（更新后）" xfId="2008"/>
    <cellStyle name="好_27重庆_财力性转移支付2010年预算参考数" xfId="2009"/>
    <cellStyle name="好_27重庆_省级财力12.12" xfId="2010"/>
    <cellStyle name="好_28四川" xfId="2011"/>
    <cellStyle name="好_28四川_2014省级收入12.2（更新后）" xfId="2012"/>
    <cellStyle name="好_28四川_2014省级收入及财力12.12（更新后）" xfId="2013"/>
    <cellStyle name="好_28四川_财力性转移支付2010年预算参考数" xfId="2014"/>
    <cellStyle name="好_28四川_省级财力12.12" xfId="2015"/>
    <cellStyle name="好_3.2017全省支出" xfId="2016"/>
    <cellStyle name="好_30云南" xfId="2017"/>
    <cellStyle name="好_30云南_1" xfId="2018"/>
    <cellStyle name="好_30云南_1_2014省级收入12.2（更新后）" xfId="2019"/>
    <cellStyle name="好_30云南_1_2014省级收入及财力12.12（更新后）" xfId="2020"/>
    <cellStyle name="好_30云南_1_财力性转移支付2010年预算参考数" xfId="2021"/>
    <cellStyle name="好_30云南_1_省级财力12.12" xfId="2022"/>
    <cellStyle name="好_33甘肃" xfId="2023"/>
    <cellStyle name="好_34青海" xfId="2024"/>
    <cellStyle name="好_34青海_1" xfId="2025"/>
    <cellStyle name="好_34青海_1_2014省级收入12.2（更新后）" xfId="2026"/>
    <cellStyle name="好_34青海_1_2014省级收入及财力12.12（更新后）" xfId="2027"/>
    <cellStyle name="好_34青海_1_财力性转移支付2010年预算参考数" xfId="2028"/>
    <cellStyle name="好_34青海_1_省级财力12.12" xfId="2029"/>
    <cellStyle name="好_34青海_2014省级收入12.2（更新后）" xfId="2030"/>
    <cellStyle name="好_34青海_2014省级收入及财力12.12（更新后）" xfId="2031"/>
    <cellStyle name="好_34青海_财力性转移支付2010年预算参考数" xfId="2032"/>
    <cellStyle name="好_34青海_省级财力12.12" xfId="2033"/>
    <cellStyle name="好_410927000_台前县" xfId="2034"/>
    <cellStyle name="好_410927000_台前县_2014省级收入12.2（更新后）" xfId="2035"/>
    <cellStyle name="好_410927000_台前县_2014省级收入及财力12.12（更新后）" xfId="2036"/>
    <cellStyle name="好_410927000_台前县_省级财力12.12" xfId="2037"/>
    <cellStyle name="好_5.2017省本级收入" xfId="2038"/>
    <cellStyle name="好_530623_2006年县级财政报表附表" xfId="2039"/>
    <cellStyle name="好_530629_2006年县级财政报表附表" xfId="2040"/>
    <cellStyle name="好_5334_2006年迪庆县级财政报表附表" xfId="2041"/>
    <cellStyle name="好_6.2017省本级支出" xfId="2042"/>
    <cellStyle name="好_Book1" xfId="2043"/>
    <cellStyle name="好_Book1_2012-2013年经常性收入预测（1.1新口径）" xfId="2044"/>
    <cellStyle name="好_Book1_2012年省级平衡简表（用）" xfId="2045"/>
    <cellStyle name="好_Book1_2013省级预算附表" xfId="2046"/>
    <cellStyle name="好_Book1_2016年结算与财力5.17" xfId="2047"/>
    <cellStyle name="好_Book1_5.2017省本级收入" xfId="2048"/>
    <cellStyle name="好_Book1_财力性转移支付2010年预算参考数" xfId="2049"/>
    <cellStyle name="好_Book1_附表1-6" xfId="2050"/>
    <cellStyle name="好_Book1_基金汇总" xfId="2051"/>
    <cellStyle name="好_Book1_收入汇总" xfId="2052"/>
    <cellStyle name="好_Book1_支出汇总" xfId="2053"/>
    <cellStyle name="好_Book2" xfId="2054"/>
    <cellStyle name="好_Book2_2014省级收入12.2（更新后）" xfId="2055"/>
    <cellStyle name="好_Book2_2014省级收入及财力12.12（更新后）" xfId="2056"/>
    <cellStyle name="好_Book2_财力性转移支付2010年预算参考数" xfId="2057"/>
    <cellStyle name="好_Book2_省级财力12.12" xfId="2058"/>
    <cellStyle name="好_gdp" xfId="2059"/>
    <cellStyle name="好_M01-2(州市补助收入)" xfId="2060"/>
    <cellStyle name="好_material report in Jul" xfId="2061"/>
    <cellStyle name="好_material report in Jun" xfId="2062"/>
    <cellStyle name="好_material report in May" xfId="2063"/>
    <cellStyle name="好_Material reprot In Apr (2)" xfId="2064"/>
    <cellStyle name="好_Material reprot In Dec" xfId="2065"/>
    <cellStyle name="好_Material reprot In Dec (3)" xfId="2066"/>
    <cellStyle name="好_Material reprot In Feb (2)" xfId="2067"/>
    <cellStyle name="好_Material reprot In Mar" xfId="2068"/>
    <cellStyle name="好_Sheet1" xfId="2069"/>
    <cellStyle name="好_Sheet1_1" xfId="2070"/>
    <cellStyle name="好_Sheet1_2" xfId="2071"/>
    <cellStyle name="好_Sheet1_2014省级收入12.2（更新后）" xfId="2072"/>
    <cellStyle name="好_Sheet1_2014省级收入及财力12.12（更新后）" xfId="2073"/>
    <cellStyle name="好_Sheet1_Sheet2" xfId="2074"/>
    <cellStyle name="好_Sheet1_全省基金收支" xfId="2075"/>
    <cellStyle name="好_Sheet1_省级财力12.12" xfId="2076"/>
    <cellStyle name="好_Sheet1_省级收入" xfId="2077"/>
    <cellStyle name="好_Sheet1_省级支出" xfId="2078"/>
    <cellStyle name="好_Sheet2" xfId="2079"/>
    <cellStyle name="好_Sheet2_1" xfId="2080"/>
    <cellStyle name="好_Xl0000068" xfId="2081"/>
    <cellStyle name="好_Xl0000068 2" xfId="2082"/>
    <cellStyle name="好_Xl0000068_2017年预算草案（债务）" xfId="2083"/>
    <cellStyle name="好_Xl0000068_基金汇总" xfId="2084"/>
    <cellStyle name="好_Xl0000068_收入汇总" xfId="2085"/>
    <cellStyle name="好_Xl0000068_支出汇总" xfId="2086"/>
    <cellStyle name="好_Xl0000071" xfId="2087"/>
    <cellStyle name="好_Xl0000071 2" xfId="2088"/>
    <cellStyle name="好_Xl0000071_2017年预算草案（债务）" xfId="2089"/>
    <cellStyle name="好_Xl0000071_基金汇总" xfId="2090"/>
    <cellStyle name="好_Xl0000071_收入汇总" xfId="2091"/>
    <cellStyle name="好_Xl0000071_支出汇总" xfId="2092"/>
    <cellStyle name="好_Xl0000302" xfId="2093"/>
    <cellStyle name="好_Xl0000335" xfId="2094"/>
    <cellStyle name="好_Xl0000336" xfId="2095"/>
    <cellStyle name="好_安徽 缺口县区测算(地方填报)1" xfId="2096"/>
    <cellStyle name="好_安徽 缺口县区测算(地方填报)1_2014省级收入12.2（更新后）" xfId="2097"/>
    <cellStyle name="好_安徽 缺口县区测算(地方填报)1_2014省级收入及财力12.12（更新后）" xfId="2098"/>
    <cellStyle name="好_安徽 缺口县区测算(地方填报)1_财力性转移支付2010年预算参考数" xfId="2099"/>
    <cellStyle name="好_安徽 缺口县区测算(地方填报)1_省级财力12.12" xfId="2100"/>
    <cellStyle name="好_表一" xfId="2101"/>
    <cellStyle name="好_表一_2014省级收入12.2（更新后）" xfId="2102"/>
    <cellStyle name="好_表一_2014省级收入及财力12.12（更新后）" xfId="2103"/>
    <cellStyle name="好_表一_省级财力12.12" xfId="2104"/>
    <cellStyle name="好_不含人员经费系数" xfId="2105"/>
    <cellStyle name="好_不含人员经费系数_2014省级收入12.2（更新后）" xfId="2106"/>
    <cellStyle name="好_不含人员经费系数_2014省级收入及财力12.12（更新后）" xfId="2107"/>
    <cellStyle name="好_不含人员经费系数_财力性转移支付2010年预算参考数" xfId="2108"/>
    <cellStyle name="好_不含人员经费系数_省级财力12.12" xfId="2109"/>
    <cellStyle name="好_财力（李处长）" xfId="2110"/>
    <cellStyle name="好_财力（李处长）_2014省级收入12.2（更新后）" xfId="2111"/>
    <cellStyle name="好_财力（李处长）_2014省级收入及财力12.12（更新后）" xfId="2112"/>
    <cellStyle name="好_财力（李处长）_省级财力12.12" xfId="2113"/>
    <cellStyle name="好_财力差异计算表(不含非农业区)" xfId="2114"/>
    <cellStyle name="好_财力差异计算表(不含非农业区)_2014省级收入12.2（更新后）" xfId="2115"/>
    <cellStyle name="好_财力差异计算表(不含非农业区)_2014省级收入及财力12.12（更新后）" xfId="2116"/>
    <cellStyle name="好_财力差异计算表(不含非农业区)_省级财力12.12" xfId="2117"/>
    <cellStyle name="好_财政供养人员" xfId="2118"/>
    <cellStyle name="好_财政供养人员_2014省级收入12.2（更新后）" xfId="2119"/>
    <cellStyle name="好_财政供养人员_2014省级收入及财力12.12（更新后）" xfId="2120"/>
    <cellStyle name="好_财政供养人员_财力性转移支付2010年预算参考数" xfId="2121"/>
    <cellStyle name="好_财政供养人员_省级财力12.12" xfId="2122"/>
    <cellStyle name="好_财政厅编制用表（2011年报省人大）" xfId="2123"/>
    <cellStyle name="好_财政厅编制用表（2011年报省人大） 2" xfId="2124"/>
    <cellStyle name="好_财政厅编制用表（2011年报省人大）_2013省级预算附表" xfId="2125"/>
    <cellStyle name="好_财政厅编制用表（2011年报省人大）_2014省级收入12.2（更新后）" xfId="2126"/>
    <cellStyle name="好_财政厅编制用表（2011年报省人大）_2014省级收入及财力12.12（更新后）" xfId="2127"/>
    <cellStyle name="好_财政厅编制用表（2011年报省人大）_2017年预算草案（债务）" xfId="2128"/>
    <cellStyle name="好_财政厅编制用表（2011年报省人大）_附表1-6" xfId="2129"/>
    <cellStyle name="好_财政厅编制用表（2011年报省人大）_基金汇总" xfId="2130"/>
    <cellStyle name="好_财政厅编制用表（2011年报省人大）_省级财力12.12" xfId="2131"/>
    <cellStyle name="好_财政厅编制用表（2011年报省人大）_收入汇总" xfId="2132"/>
    <cellStyle name="好_财政厅编制用表（2011年报省人大）_支出汇总" xfId="2133"/>
    <cellStyle name="好_测算结果" xfId="2134"/>
    <cellStyle name="好_测算结果_2014省级收入12.2（更新后）" xfId="2135"/>
    <cellStyle name="好_测算结果_2014省级收入及财力12.12（更新后）" xfId="2136"/>
    <cellStyle name="好_测算结果_财力性转移支付2010年预算参考数" xfId="2137"/>
    <cellStyle name="好_测算结果_省级财力12.12" xfId="2138"/>
    <cellStyle name="好_测算结果汇总" xfId="2139"/>
    <cellStyle name="好_测算结果汇总_2014省级收入12.2（更新后）" xfId="2140"/>
    <cellStyle name="好_测算结果汇总_2014省级收入及财力12.12（更新后）" xfId="2141"/>
    <cellStyle name="好_测算结果汇总_财力性转移支付2010年预算参考数" xfId="2142"/>
    <cellStyle name="好_测算结果汇总_省级财力12.12" xfId="2143"/>
    <cellStyle name="好_测算总表" xfId="2144"/>
    <cellStyle name="好_测算总表_2014省级收入12.2（更新后）" xfId="2145"/>
    <cellStyle name="好_测算总表_2014省级收入及财力12.12（更新后）" xfId="2146"/>
    <cellStyle name="好_测算总表_省级财力12.12" xfId="2147"/>
    <cellStyle name="好_成本差异系数" xfId="2148"/>
    <cellStyle name="好_成本差异系数（含人口规模）" xfId="2149"/>
    <cellStyle name="好_成本差异系数（含人口规模）_2014省级收入12.2（更新后）" xfId="2150"/>
    <cellStyle name="好_成本差异系数（含人口规模）_2014省级收入及财力12.12（更新后）" xfId="2151"/>
    <cellStyle name="好_成本差异系数（含人口规模）_财力性转移支付2010年预算参考数" xfId="2152"/>
    <cellStyle name="好_成本差异系数（含人口规模）_省级财力12.12" xfId="2153"/>
    <cellStyle name="好_成本差异系数_2014省级收入12.2（更新后）" xfId="2154"/>
    <cellStyle name="好_成本差异系数_2014省级收入及财力12.12（更新后）" xfId="2155"/>
    <cellStyle name="好_成本差异系数_财力性转移支付2010年预算参考数" xfId="2156"/>
    <cellStyle name="好_成本差异系数_省级财力12.12" xfId="2157"/>
    <cellStyle name="好_城建部门" xfId="2158"/>
    <cellStyle name="好_第五部分(才淼、饶永宏）" xfId="2159"/>
    <cellStyle name="好_第一部分：综合全" xfId="2160"/>
    <cellStyle name="好_电力公司增值税划转" xfId="2161"/>
    <cellStyle name="好_电力公司增值税划转_2014省级收入12.2（更新后）" xfId="2162"/>
    <cellStyle name="好_电力公司增值税划转_2014省级收入及财力12.12（更新后）" xfId="2163"/>
    <cellStyle name="好_电力公司增值税划转_省级财力12.12" xfId="2164"/>
    <cellStyle name="好_方案二" xfId="2165"/>
    <cellStyle name="好_分析缺口率" xfId="2166"/>
    <cellStyle name="好_分析缺口率_2014省级收入12.2（更新后）" xfId="2167"/>
    <cellStyle name="好_分析缺口率_2014省级收入及财力12.12（更新后）" xfId="2168"/>
    <cellStyle name="好_分析缺口率_财力性转移支付2010年预算参考数" xfId="2169"/>
    <cellStyle name="好_分析缺口率_省级财力12.12" xfId="2170"/>
    <cellStyle name="好_分县成本差异系数" xfId="2171"/>
    <cellStyle name="好_分县成本差异系数_2014省级收入12.2（更新后）" xfId="2172"/>
    <cellStyle name="好_分县成本差异系数_2014省级收入及财力12.12（更新后）" xfId="2173"/>
    <cellStyle name="好_分县成本差异系数_不含人员经费系数" xfId="2174"/>
    <cellStyle name="好_分县成本差异系数_不含人员经费系数_2014省级收入12.2（更新后）" xfId="2175"/>
    <cellStyle name="好_分县成本差异系数_不含人员经费系数_2014省级收入及财力12.12（更新后）" xfId="2176"/>
    <cellStyle name="好_分县成本差异系数_不含人员经费系数_财力性转移支付2010年预算参考数" xfId="2177"/>
    <cellStyle name="好_分县成本差异系数_不含人员经费系数_省级财力12.12" xfId="2178"/>
    <cellStyle name="好_分县成本差异系数_财力性转移支付2010年预算参考数" xfId="2179"/>
    <cellStyle name="好_分县成本差异系数_民生政策最低支出需求" xfId="2180"/>
    <cellStyle name="好_分县成本差异系数_民生政策最低支出需求_2014省级收入12.2（更新后）" xfId="2181"/>
    <cellStyle name="好_分县成本差异系数_民生政策最低支出需求_2014省级收入及财力12.12（更新后）" xfId="2182"/>
    <cellStyle name="好_分县成本差异系数_民生政策最低支出需求_财力性转移支付2010年预算参考数" xfId="2183"/>
    <cellStyle name="好_分县成本差异系数_民生政策最低支出需求_省级财力12.12" xfId="2184"/>
    <cellStyle name="好_分县成本差异系数_省级财力12.12" xfId="2185"/>
    <cellStyle name="好_附表" xfId="2186"/>
    <cellStyle name="好_附表_2014省级收入12.2（更新后）" xfId="2187"/>
    <cellStyle name="好_附表_2014省级收入及财力12.12（更新后）" xfId="2188"/>
    <cellStyle name="好_附表_财力性转移支付2010年预算参考数" xfId="2189"/>
    <cellStyle name="好_附表_省级财力12.12" xfId="2190"/>
    <cellStyle name="好_附表1-6" xfId="2191"/>
    <cellStyle name="好_复件 2012年地方财政公共预算分级平衡情况表" xfId="2192"/>
    <cellStyle name="好_复件 2012年地方财政公共预算分级平衡情况表（5" xfId="2193"/>
    <cellStyle name="好_复件 复件 2010年预算表格－2010-03-26-（含表间 公式）" xfId="2194"/>
    <cellStyle name="好_复件 复件 2010年预算表格－2010-03-26-（含表间 公式）_2014省级收入12.2（更新后）" xfId="2195"/>
    <cellStyle name="好_复件 复件 2010年预算表格－2010-03-26-（含表间 公式）_2014省级收入及财力12.12（更新后）" xfId="2196"/>
    <cellStyle name="好_复件 复件 2010年预算表格－2010-03-26-（含表间 公式）_省级财力12.12" xfId="2197"/>
    <cellStyle name="好_国有资本经营预算（2011年报省人大）" xfId="2198"/>
    <cellStyle name="好_国有资本经营预算（2011年报省人大） 2" xfId="2199"/>
    <cellStyle name="好_国有资本经营预算（2011年报省人大）_2013省级预算附表" xfId="2200"/>
    <cellStyle name="好_国有资本经营预算（2011年报省人大）_2014省级收入12.2（更新后）" xfId="2201"/>
    <cellStyle name="好_国有资本经营预算（2011年报省人大）_2014省级收入及财力12.12（更新后）" xfId="2202"/>
    <cellStyle name="好_国有资本经营预算（2011年报省人大）_2017年预算草案（债务）" xfId="2203"/>
    <cellStyle name="好_国有资本经营预算（2011年报省人大）_附表1-6" xfId="2204"/>
    <cellStyle name="好_国有资本经营预算（2011年报省人大）_基金汇总" xfId="2205"/>
    <cellStyle name="好_国有资本经营预算（2011年报省人大）_省级财力12.12" xfId="2206"/>
    <cellStyle name="好_国有资本经营预算（2011年报省人大）_收入汇总" xfId="2207"/>
    <cellStyle name="好_国有资本经营预算（2011年报省人大）_支出汇总" xfId="2208"/>
    <cellStyle name="好_行政(燃修费)" xfId="2209"/>
    <cellStyle name="好_行政(燃修费)_2014省级收入12.2（更新后）" xfId="2210"/>
    <cellStyle name="好_行政(燃修费)_2014省级收入及财力12.12（更新后）" xfId="2211"/>
    <cellStyle name="好_行政(燃修费)_不含人员经费系数" xfId="2212"/>
    <cellStyle name="好_行政(燃修费)_不含人员经费系数_2014省级收入12.2（更新后）" xfId="2213"/>
    <cellStyle name="好_行政(燃修费)_不含人员经费系数_2014省级收入及财力12.12（更新后）" xfId="2214"/>
    <cellStyle name="好_行政(燃修费)_不含人员经费系数_财力性转移支付2010年预算参考数" xfId="2215"/>
    <cellStyle name="好_行政(燃修费)_不含人员经费系数_省级财力12.12" xfId="2216"/>
    <cellStyle name="好_行政(燃修费)_财力性转移支付2010年预算参考数" xfId="2217"/>
    <cellStyle name="好_行政(燃修费)_民生政策最低支出需求" xfId="2218"/>
    <cellStyle name="好_行政(燃修费)_民生政策最低支出需求_2014省级收入12.2（更新后）" xfId="2219"/>
    <cellStyle name="好_行政(燃修费)_民生政策最低支出需求_2014省级收入及财力12.12（更新后）" xfId="2220"/>
    <cellStyle name="好_行政(燃修费)_民生政策最低支出需求_财力性转移支付2010年预算参考数" xfId="2221"/>
    <cellStyle name="好_行政(燃修费)_民生政策最低支出需求_省级财力12.12" xfId="2222"/>
    <cellStyle name="好_行政(燃修费)_省级财力12.12" xfId="2223"/>
    <cellStyle name="好_行政(燃修费)_县市旗测算-新科目（含人口规模效应）" xfId="2224"/>
    <cellStyle name="好_行政(燃修费)_县市旗测算-新科目（含人口规模效应）_2014省级收入12.2（更新后）" xfId="2225"/>
    <cellStyle name="好_行政(燃修费)_县市旗测算-新科目（含人口规模效应）_2014省级收入及财力12.12（更新后）" xfId="2226"/>
    <cellStyle name="好_行政(燃修费)_县市旗测算-新科目（含人口规模效应）_财力性转移支付2010年预算参考数" xfId="2227"/>
    <cellStyle name="好_行政(燃修费)_县市旗测算-新科目（含人口规模效应）_省级财力12.12" xfId="2228"/>
    <cellStyle name="好_行政（人员）" xfId="2229"/>
    <cellStyle name="好_行政（人员）_2014省级收入12.2（更新后）" xfId="2230"/>
    <cellStyle name="好_行政（人员）_2014省级收入及财力12.12（更新后）" xfId="2231"/>
    <cellStyle name="好_行政（人员）_不含人员经费系数" xfId="2232"/>
    <cellStyle name="好_行政（人员）_不含人员经费系数_2014省级收入12.2（更新后）" xfId="2233"/>
    <cellStyle name="好_行政（人员）_不含人员经费系数_2014省级收入及财力12.12（更新后）" xfId="2234"/>
    <cellStyle name="好_行政（人员）_不含人员经费系数_财力性转移支付2010年预算参考数" xfId="2235"/>
    <cellStyle name="好_行政（人员）_不含人员经费系数_省级财力12.12" xfId="2236"/>
    <cellStyle name="好_行政（人员）_财力性转移支付2010年预算参考数" xfId="2237"/>
    <cellStyle name="好_行政（人员）_民生政策最低支出需求" xfId="2238"/>
    <cellStyle name="好_行政（人员）_民生政策最低支出需求_2014省级收入12.2（更新后）" xfId="2239"/>
    <cellStyle name="好_行政（人员）_民生政策最低支出需求_2014省级收入及财力12.12（更新后）" xfId="2240"/>
    <cellStyle name="好_行政（人员）_民生政策最低支出需求_财力性转移支付2010年预算参考数" xfId="2241"/>
    <cellStyle name="好_行政（人员）_民生政策最低支出需求_省级财力12.12" xfId="2242"/>
    <cellStyle name="好_行政（人员）_省级财力12.12" xfId="2243"/>
    <cellStyle name="好_行政（人员）_县市旗测算-新科目（含人口规模效应）" xfId="2244"/>
    <cellStyle name="好_行政（人员）_县市旗测算-新科目（含人口规模效应）_2014省级收入12.2（更新后）" xfId="2245"/>
    <cellStyle name="好_行政（人员）_县市旗测算-新科目（含人口规模效应）_2014省级收入及财力12.12（更新后）" xfId="2246"/>
    <cellStyle name="好_行政（人员）_县市旗测算-新科目（含人口规模效应）_财力性转移支付2010年预算参考数" xfId="2247"/>
    <cellStyle name="好_行政（人员）_县市旗测算-新科目（含人口规模效应）_省级财力12.12" xfId="2248"/>
    <cellStyle name="好_行政公检法测算" xfId="2249"/>
    <cellStyle name="好_行政公检法测算_2014省级收入12.2（更新后）" xfId="2250"/>
    <cellStyle name="好_行政公检法测算_2014省级收入及财力12.12（更新后）" xfId="2251"/>
    <cellStyle name="好_行政公检法测算_不含人员经费系数" xfId="2252"/>
    <cellStyle name="好_行政公检法测算_不含人员经费系数_2014省级收入12.2（更新后）" xfId="2253"/>
    <cellStyle name="好_行政公检法测算_不含人员经费系数_2014省级收入及财力12.12（更新后）" xfId="2254"/>
    <cellStyle name="好_行政公检法测算_不含人员经费系数_财力性转移支付2010年预算参考数" xfId="2255"/>
    <cellStyle name="好_行政公检法测算_不含人员经费系数_省级财力12.12" xfId="2256"/>
    <cellStyle name="好_行政公检法测算_财力性转移支付2010年预算参考数" xfId="2257"/>
    <cellStyle name="好_行政公检法测算_民生政策最低支出需求" xfId="2258"/>
    <cellStyle name="好_行政公检法测算_民生政策最低支出需求_2014省级收入12.2（更新后）" xfId="2259"/>
    <cellStyle name="好_行政公检法测算_民生政策最低支出需求_2014省级收入及财力12.12（更新后）" xfId="2260"/>
    <cellStyle name="好_行政公检法测算_民生政策最低支出需求_财力性转移支付2010年预算参考数" xfId="2261"/>
    <cellStyle name="好_行政公检法测算_民生政策最低支出需求_省级财力12.12" xfId="2262"/>
    <cellStyle name="好_行政公检法测算_省级财力12.12" xfId="2263"/>
    <cellStyle name="好_行政公检法测算_县市旗测算-新科目（含人口规模效应）" xfId="2264"/>
    <cellStyle name="好_行政公检法测算_县市旗测算-新科目（含人口规模效应）_2014省级收入12.2（更新后）" xfId="2265"/>
    <cellStyle name="好_行政公检法测算_县市旗测算-新科目（含人口规模效应）_2014省级收入及财力12.12（更新后）" xfId="2266"/>
    <cellStyle name="好_行政公检法测算_县市旗测算-新科目（含人口规模效应）_财力性转移支付2010年预算参考数" xfId="2267"/>
    <cellStyle name="好_行政公检法测算_县市旗测算-新科目（含人口规模效应）_省级财力12.12" xfId="2268"/>
    <cellStyle name="好_河南 缺口县区测算(地方填报)" xfId="2269"/>
    <cellStyle name="好_河南 缺口县区测算(地方填报)_2014省级收入12.2（更新后）" xfId="2270"/>
    <cellStyle name="好_河南 缺口县区测算(地方填报)_2014省级收入及财力12.12（更新后）" xfId="2271"/>
    <cellStyle name="好_河南 缺口县区测算(地方填报)_财力性转移支付2010年预算参考数" xfId="2272"/>
    <cellStyle name="好_河南 缺口县区测算(地方填报)_省级财力12.12" xfId="2273"/>
    <cellStyle name="好_河南 缺口县区测算(地方填报白)" xfId="2274"/>
    <cellStyle name="好_河南 缺口县区测算(地方填报白)_2014省级收入12.2（更新后）" xfId="2275"/>
    <cellStyle name="好_河南 缺口县区测算(地方填报白)_2014省级收入及财力12.12（更新后）" xfId="2276"/>
    <cellStyle name="好_河南 缺口县区测算(地方填报白)_财力性转移支付2010年预算参考数" xfId="2277"/>
    <cellStyle name="好_河南 缺口县区测算(地方填报白)_省级财力12.12" xfId="2278"/>
    <cellStyle name="好_河南省----2009-05-21（补充数据）" xfId="2279"/>
    <cellStyle name="好_河南省----2009-05-21（补充数据） 2" xfId="2280"/>
    <cellStyle name="好_河南省----2009-05-21（补充数据）_2013省级预算附表" xfId="2281"/>
    <cellStyle name="好_河南省----2009-05-21（补充数据）_2014省级收入12.2（更新后）" xfId="2282"/>
    <cellStyle name="好_河南省----2009-05-21（补充数据）_2014省级收入及财力12.12（更新后）" xfId="2283"/>
    <cellStyle name="好_河南省----2009-05-21（补充数据）_2017年预算草案（债务）" xfId="2284"/>
    <cellStyle name="好_河南省----2009-05-21（补充数据）_附表1-6" xfId="2285"/>
    <cellStyle name="好_河南省----2009-05-21（补充数据）_基金汇总" xfId="2286"/>
    <cellStyle name="好_河南省----2009-05-21（补充数据）_省级财力12.12" xfId="2287"/>
    <cellStyle name="好_河南省----2009-05-21（补充数据）_收入汇总" xfId="2288"/>
    <cellStyle name="好_河南省----2009-05-21（补充数据）_支出汇总" xfId="2289"/>
    <cellStyle name="好_河南省农村义务教育教师绩效工资测算表8-12" xfId="2290"/>
    <cellStyle name="好_河南省农村义务教育教师绩效工资测算表8-12_2014省级收入12.2（更新后）" xfId="2291"/>
    <cellStyle name="好_河南省农村义务教育教师绩效工资测算表8-12_2014省级收入及财力12.12（更新后）" xfId="2292"/>
    <cellStyle name="好_河南省农村义务教育教师绩效工资测算表8-12_省级财力12.12" xfId="2293"/>
    <cellStyle name="好_核定人数对比" xfId="2294"/>
    <cellStyle name="好_核定人数对比_2014省级收入12.2（更新后）" xfId="2295"/>
    <cellStyle name="好_核定人数对比_2014省级收入及财力12.12（更新后）" xfId="2296"/>
    <cellStyle name="好_核定人数对比_财力性转移支付2010年预算参考数" xfId="2297"/>
    <cellStyle name="好_核定人数对比_省级财力12.12" xfId="2298"/>
    <cellStyle name="好_核定人数下发表" xfId="2299"/>
    <cellStyle name="好_核定人数下发表_2014省级收入12.2（更新后）" xfId="2300"/>
    <cellStyle name="好_核定人数下发表_2014省级收入及财力12.12（更新后）" xfId="2301"/>
    <cellStyle name="好_核定人数下发表_财力性转移支付2010年预算参考数" xfId="2302"/>
    <cellStyle name="好_核定人数下发表_省级财力12.12" xfId="2303"/>
    <cellStyle name="好_汇总" xfId="2304"/>
    <cellStyle name="好_汇总_2014省级收入12.2（更新后）" xfId="2305"/>
    <cellStyle name="好_汇总_2014省级收入及财力12.12（更新后）" xfId="2306"/>
    <cellStyle name="好_汇总_财力性转移支付2010年预算参考数" xfId="2307"/>
    <cellStyle name="好_汇总_省级财力12.12" xfId="2308"/>
    <cellStyle name="好_汇总表" xfId="2309"/>
    <cellStyle name="好_汇总表_2014省级收入12.2（更新后）" xfId="2310"/>
    <cellStyle name="好_汇总表_2014省级收入及财力12.12（更新后）" xfId="2311"/>
    <cellStyle name="好_汇总表_财力性转移支付2010年预算参考数" xfId="2312"/>
    <cellStyle name="好_汇总表_省级财力12.12" xfId="2313"/>
    <cellStyle name="好_汇总表4" xfId="2314"/>
    <cellStyle name="好_汇总表4_财力性转移支付2010年预算参考数" xfId="2315"/>
    <cellStyle name="好_汇总-县级财政报表附表" xfId="2316"/>
    <cellStyle name="好_基金安排表" xfId="2317"/>
    <cellStyle name="好_基金汇总" xfId="2318"/>
    <cellStyle name="好_检验表" xfId="2319"/>
    <cellStyle name="好_检验表（调整后）" xfId="2320"/>
    <cellStyle name="好_教育(按照总人口测算）—20080416" xfId="2321"/>
    <cellStyle name="好_教育(按照总人口测算）—20080416_不含人员经费系数" xfId="2322"/>
    <cellStyle name="好_教育(按照总人口测算）—20080416_不含人员经费系数_财力性转移支付2010年预算参考数" xfId="2323"/>
    <cellStyle name="好_教育(按照总人口测算）—20080416_财力性转移支付2010年预算参考数" xfId="2324"/>
    <cellStyle name="好_教育(按照总人口测算）—20080416_民生政策最低支出需求" xfId="2325"/>
    <cellStyle name="好_教育(按照总人口测算）—20080416_民生政策最低支出需求_财力性转移支付2010年预算参考数" xfId="2326"/>
    <cellStyle name="好_教育(按照总人口测算）—20080416_县市旗测算-新科目（含人口规模效应）" xfId="2327"/>
    <cellStyle name="好_教育(按照总人口测算）—20080416_县市旗测算-新科目（含人口规模效应）_财力性转移支付2010年预算参考数" xfId="2328"/>
    <cellStyle name="好_津补贴保障测算（2010.3.19）" xfId="2329"/>
    <cellStyle name="好_津补贴保障测算(5.21)" xfId="2330"/>
    <cellStyle name="好_津补贴保障测算(5.21)_基金汇总" xfId="2331"/>
    <cellStyle name="好_津补贴保障测算(5.21)_收入汇总" xfId="2332"/>
    <cellStyle name="好_津补贴保障测算(5.21)_支出汇总" xfId="2333"/>
    <cellStyle name="好_丽江汇总" xfId="2334"/>
    <cellStyle name="好_民生政策最低支出需求" xfId="2335"/>
    <cellStyle name="好_民生政策最低支出需求_财力性转移支付2010年预算参考数" xfId="2336"/>
    <cellStyle name="好_农林水和城市维护标准支出20080505－县区合计" xfId="2337"/>
    <cellStyle name="好_农林水和城市维护标准支出20080505－县区合计_不含人员经费系数" xfId="2338"/>
    <cellStyle name="好_农林水和城市维护标准支出20080505－县区合计_不含人员经费系数_财力性转移支付2010年预算参考数" xfId="2339"/>
    <cellStyle name="好_农林水和城市维护标准支出20080505－县区合计_财力性转移支付2010年预算参考数" xfId="2340"/>
    <cellStyle name="好_农林水和城市维护标准支出20080505－县区合计_民生政策最低支出需求" xfId="2341"/>
    <cellStyle name="好_农林水和城市维护标准支出20080505－县区合计_民生政策最低支出需求_财力性转移支付2010年预算参考数" xfId="2342"/>
    <cellStyle name="好_农林水和城市维护标准支出20080505－县区合计_县市旗测算-新科目（含人口规模效应）" xfId="2343"/>
    <cellStyle name="好_农林水和城市维护标准支出20080505－县区合计_县市旗测算-新科目（含人口规模效应）_财力性转移支付2010年预算参考数" xfId="2344"/>
    <cellStyle name="好_平邑" xfId="2345"/>
    <cellStyle name="好_平邑_财力性转移支付2010年预算参考数" xfId="2346"/>
    <cellStyle name="好_其他部门(按照总人口测算）—20080416" xfId="2347"/>
    <cellStyle name="好_其他部门(按照总人口测算）—20080416_不含人员经费系数" xfId="2348"/>
    <cellStyle name="好_其他部门(按照总人口测算）—20080416_不含人员经费系数_财力性转移支付2010年预算参考数" xfId="2349"/>
    <cellStyle name="好_其他部门(按照总人口测算）—20080416_财力性转移支付2010年预算参考数" xfId="2350"/>
    <cellStyle name="好_其他部门(按照总人口测算）—20080416_民生政策最低支出需求" xfId="2351"/>
    <cellStyle name="好_其他部门(按照总人口测算）—20080416_民生政策最低支出需求_财力性转移支付2010年预算参考数" xfId="2352"/>
    <cellStyle name="好_其他部门(按照总人口测算）—20080416_县市旗测算-新科目（含人口规模效应）" xfId="2353"/>
    <cellStyle name="好_其他部门(按照总人口测算）—20080416_县市旗测算-新科目（含人口规模效应）_财力性转移支付2010年预算参考数" xfId="2354"/>
    <cellStyle name="好_青海 缺口县区测算(地方填报)" xfId="2355"/>
    <cellStyle name="好_青海 缺口县区测算(地方填报)_财力性转移支付2010年预算参考数" xfId="2356"/>
    <cellStyle name="好_全省基金收入" xfId="2357"/>
    <cellStyle name="好_全省基金收支" xfId="2358"/>
    <cellStyle name="好_缺口县区测算" xfId="2359"/>
    <cellStyle name="好_缺口县区测算（11.13）" xfId="2360"/>
    <cellStyle name="好_缺口县区测算（11.13）_财力性转移支付2010年预算参考数" xfId="2361"/>
    <cellStyle name="好_缺口县区测算(按2007支出增长25%测算)" xfId="2362"/>
    <cellStyle name="好_缺口县区测算(按2007支出增长25%测算)_财力性转移支付2010年预算参考数" xfId="2363"/>
    <cellStyle name="好_缺口县区测算(按核定人数)" xfId="2364"/>
    <cellStyle name="好_缺口县区测算(按核定人数)_财力性转移支付2010年预算参考数" xfId="2365"/>
    <cellStyle name="好_缺口县区测算(财政部标准)" xfId="2366"/>
    <cellStyle name="好_缺口县区测算(财政部标准)_财力性转移支付2010年预算参考数" xfId="2367"/>
    <cellStyle name="好_缺口县区测算_财力性转移支付2010年预算参考数" xfId="2368"/>
    <cellStyle name="好_缺口消化情况" xfId="2369"/>
    <cellStyle name="好_人员工资和公用经费" xfId="2370"/>
    <cellStyle name="好_人员工资和公用经费_财力性转移支付2010年预算参考数" xfId="2371"/>
    <cellStyle name="好_人员工资和公用经费2" xfId="2372"/>
    <cellStyle name="好_人员工资和公用经费2_财力性转移支付2010年预算参考数" xfId="2373"/>
    <cellStyle name="好_人员工资和公用经费3" xfId="2374"/>
    <cellStyle name="好_人员工资和公用经费3_财力性转移支付2010年预算参考数" xfId="2375"/>
    <cellStyle name="好_山东省民生支出标准" xfId="2376"/>
    <cellStyle name="好_山东省民生支出标准_财力性转移支付2010年预算参考数" xfId="2377"/>
    <cellStyle name="好_商品交易所2006--2008年税收" xfId="2378"/>
    <cellStyle name="好_商品交易所2006--2008年税收 2" xfId="2379"/>
    <cellStyle name="好_商品交易所2006--2008年税收_2017年预算草案（债务）" xfId="2380"/>
    <cellStyle name="好_商品交易所2006--2008年税收_基金汇总" xfId="2381"/>
    <cellStyle name="好_商品交易所2006--2008年税收_收入汇总" xfId="2382"/>
    <cellStyle name="好_商品交易所2006--2008年税收_支出汇总" xfId="2383"/>
    <cellStyle name="好_省电力2008年 工作表" xfId="2384"/>
    <cellStyle name="好_省电力2008年 工作表 2" xfId="2385"/>
    <cellStyle name="好_省电力2008年 工作表_2017年预算草案（债务）" xfId="2386"/>
    <cellStyle name="好_省电力2008年 工作表_基金汇总" xfId="2387"/>
    <cellStyle name="好_省电力2008年 工作表_收入汇总" xfId="2388"/>
    <cellStyle name="好_省电力2008年 工作表_支出汇总" xfId="2389"/>
    <cellStyle name="好_省级国有资本经营预算表" xfId="2390"/>
    <cellStyle name="好_省级基金收出" xfId="2391"/>
    <cellStyle name="好_省级明细" xfId="2392"/>
    <cellStyle name="好_省级明细 2" xfId="2393"/>
    <cellStyle name="好_省级明细_1.3日 2017年预算草案 - 副本" xfId="2394"/>
    <cellStyle name="好_省级明细_2.2017全省收入" xfId="2395"/>
    <cellStyle name="好_省级明细_2016-2017全省国资预算" xfId="2396"/>
    <cellStyle name="好_省级明细_2016年预算草案" xfId="2397"/>
    <cellStyle name="好_省级明细_2016年预算草案1.13" xfId="2398"/>
    <cellStyle name="好_省级明细_2016年预算草案1.13 2" xfId="2399"/>
    <cellStyle name="好_省级明细_2016年预算草案1.13_2017年预算草案（债务）" xfId="2400"/>
    <cellStyle name="好_省级明细_2016年预算草案1.13_基金汇总" xfId="2401"/>
    <cellStyle name="好_省级明细_2016年预算草案1.13_收入汇总" xfId="2402"/>
    <cellStyle name="好_省级明细_2016年预算草案1.13_支出汇总" xfId="2403"/>
    <cellStyle name="好_省级明细_20171207-2018年预算草案" xfId="2404"/>
    <cellStyle name="好_省级明细_2017年预算草案（债务）" xfId="2405"/>
    <cellStyle name="好_省级明细_2017年预算草案1.4" xfId="2406"/>
    <cellStyle name="好_省级明细_21.2017年全省基金收入" xfId="2407"/>
    <cellStyle name="好_省级明细_23" xfId="2408"/>
    <cellStyle name="好_省级明细_23 2" xfId="2409"/>
    <cellStyle name="好_省级明细_23_2017年预算草案（债务）" xfId="2410"/>
    <cellStyle name="好_省级明细_23_基金汇总" xfId="2411"/>
    <cellStyle name="好_省级明细_23_收入汇总" xfId="2412"/>
    <cellStyle name="好_省级明细_23_支出汇总" xfId="2413"/>
    <cellStyle name="好_省级明细_3.2017全省支出" xfId="2414"/>
    <cellStyle name="好_省级明细_5.2017省本级收入" xfId="2415"/>
    <cellStyle name="好_省级明细_6.2017省本级支出" xfId="2416"/>
    <cellStyle name="好_省级明细_Book1" xfId="2417"/>
    <cellStyle name="好_省级明细_Book1 2" xfId="2418"/>
    <cellStyle name="好_省级明细_Book1_2017年预算草案（债务）" xfId="2419"/>
    <cellStyle name="好_省级明细_Book1_基金汇总" xfId="2420"/>
    <cellStyle name="好_省级明细_Book1_收入汇总" xfId="2421"/>
    <cellStyle name="好_省级明细_Book1_支出汇总" xfId="2422"/>
    <cellStyle name="好_省级明细_Book3" xfId="2423"/>
    <cellStyle name="好_省级明细_Xl0000068" xfId="2424"/>
    <cellStyle name="好_省级明细_Xl0000068 2" xfId="2425"/>
    <cellStyle name="好_省级明细_Xl0000068_2017年预算草案（债务）" xfId="2426"/>
    <cellStyle name="好_省级明细_Xl0000068_基金汇总" xfId="2427"/>
    <cellStyle name="好_省级明细_Xl0000068_收入汇总" xfId="2428"/>
    <cellStyle name="好_省级明细_Xl0000068_支出汇总" xfId="2429"/>
    <cellStyle name="好_省级明细_Xl0000071" xfId="2430"/>
    <cellStyle name="好_省级明细_Xl0000071 2" xfId="2431"/>
    <cellStyle name="好_省级明细_Xl0000071_2017年预算草案（债务）" xfId="2432"/>
    <cellStyle name="好_省级明细_Xl0000071_基金汇总" xfId="2433"/>
    <cellStyle name="好_省级明细_Xl0000071_收入汇总" xfId="2434"/>
    <cellStyle name="好_省级明细_Xl0000071_支出汇总" xfId="2435"/>
    <cellStyle name="好_省级明细_表六七" xfId="2436"/>
    <cellStyle name="好_省级明细_代编表" xfId="2437"/>
    <cellStyle name="好_省级明细_代编全省支出预算修改" xfId="2438"/>
    <cellStyle name="好_省级明细_代编全省支出预算修改 2" xfId="2439"/>
    <cellStyle name="好_省级明细_代编全省支出预算修改_2017年预算草案（债务）" xfId="2440"/>
    <cellStyle name="好_省级明细_代编全省支出预算修改_基金汇总" xfId="2441"/>
    <cellStyle name="好_省级明细_代编全省支出预算修改_收入汇总" xfId="2442"/>
    <cellStyle name="好_省级明细_代编全省支出预算修改_支出汇总" xfId="2443"/>
    <cellStyle name="好_省级明细_冬梅3" xfId="2444"/>
    <cellStyle name="好_省级明细_冬梅3 2" xfId="2445"/>
    <cellStyle name="好_省级明细_冬梅3_2017年预算草案（债务）" xfId="2446"/>
    <cellStyle name="好_省级明细_冬梅3_基金汇总" xfId="2447"/>
    <cellStyle name="好_省级明细_冬梅3_收入汇总" xfId="2448"/>
    <cellStyle name="好_省级明细_冬梅3_支出汇总" xfId="2449"/>
    <cellStyle name="好_省级明细_复件 表19（梁蕊发）" xfId="2450"/>
    <cellStyle name="好_省级明细_副本1.2" xfId="2451"/>
    <cellStyle name="好_省级明细_副本1.2 2" xfId="2452"/>
    <cellStyle name="好_省级明细_副本1.2_2017年预算草案（债务）" xfId="2453"/>
    <cellStyle name="好_省级明细_副本1.2_基金汇总" xfId="2454"/>
    <cellStyle name="好_省级明细_副本1.2_收入汇总" xfId="2455"/>
    <cellStyle name="好_省级明细_副本1.2_支出汇总" xfId="2456"/>
    <cellStyle name="好_省级明细_副本最新" xfId="2457"/>
    <cellStyle name="好_省级明细_副本最新 2" xfId="2458"/>
    <cellStyle name="好_省级明细_副本最新_2017年预算草案（债务）" xfId="2459"/>
    <cellStyle name="好_省级明细_副本最新_基金汇总" xfId="2460"/>
    <cellStyle name="好_省级明细_副本最新_收入汇总" xfId="2461"/>
    <cellStyle name="好_省级明细_副本最新_支出汇总" xfId="2462"/>
    <cellStyle name="好_省级明细_基金表" xfId="2463"/>
    <cellStyle name="好_省级明细_基金汇总" xfId="2464"/>
    <cellStyle name="好_省级明细_基金最新" xfId="2465"/>
    <cellStyle name="好_省级明细_基金最新 2" xfId="2466"/>
    <cellStyle name="好_省级明细_基金最新_2017年预算草案（债务）" xfId="2467"/>
    <cellStyle name="好_省级明细_基金最新_基金汇总" xfId="2468"/>
    <cellStyle name="好_省级明细_基金最新_收入汇总" xfId="2469"/>
    <cellStyle name="好_省级明细_基金最新_支出汇总" xfId="2470"/>
    <cellStyle name="好_省级明细_基金最终修改支出" xfId="2471"/>
    <cellStyle name="好_省级明细_梁蕊要预算局报人大2017年预算草案" xfId="2472"/>
    <cellStyle name="好_省级明细_全省收入代编最新" xfId="2473"/>
    <cellStyle name="好_省级明细_全省收入代编最新 2" xfId="2474"/>
    <cellStyle name="好_省级明细_全省收入代编最新_2017年预算草案（债务）" xfId="2475"/>
    <cellStyle name="好_省级明细_全省收入代编最新_基金汇总" xfId="2476"/>
    <cellStyle name="好_省级明细_全省收入代编最新_收入汇总" xfId="2477"/>
    <cellStyle name="好_省级明细_全省收入代编最新_支出汇总" xfId="2478"/>
    <cellStyle name="好_省级明细_全省预算代编" xfId="2479"/>
    <cellStyle name="好_省级明细_全省预算代编 2" xfId="2480"/>
    <cellStyle name="好_省级明细_全省预算代编_2017年预算草案（债务）" xfId="2481"/>
    <cellStyle name="好_省级明细_全省预算代编_基金汇总" xfId="2482"/>
    <cellStyle name="好_省级明细_全省预算代编_收入汇总" xfId="2483"/>
    <cellStyle name="好_省级明细_全省预算代编_支出汇总" xfId="2484"/>
    <cellStyle name="好_省级明细_社保2017年预算草案1.3" xfId="2485"/>
    <cellStyle name="好_省级明细_省级国有资本经营预算表" xfId="2486"/>
    <cellStyle name="好_省级明细_收入汇总" xfId="2487"/>
    <cellStyle name="好_省级明细_政府性基金人大会表格1稿" xfId="2488"/>
    <cellStyle name="好_省级明细_政府性基金人大会表格1稿 2" xfId="2489"/>
    <cellStyle name="好_省级明细_政府性基金人大会表格1稿_2017年预算草案（债务）" xfId="2490"/>
    <cellStyle name="好_省级明细_政府性基金人大会表格1稿_基金汇总" xfId="2491"/>
    <cellStyle name="好_省级明细_政府性基金人大会表格1稿_收入汇总" xfId="2492"/>
    <cellStyle name="好_省级明细_政府性基金人大会表格1稿_支出汇总" xfId="2493"/>
    <cellStyle name="好_省级明细_支出汇总" xfId="2494"/>
    <cellStyle name="好_省级收入" xfId="2495"/>
    <cellStyle name="好_省级收入_1" xfId="2496"/>
    <cellStyle name="好_省级支出" xfId="2497"/>
    <cellStyle name="好_省级支出_1" xfId="2498"/>
    <cellStyle name="好_省级支出_2" xfId="2499"/>
    <cellStyle name="好_省属监狱人员级别表(驻外)" xfId="2500"/>
    <cellStyle name="好_省属监狱人员级别表(驻外)_基金汇总" xfId="2501"/>
    <cellStyle name="好_省属监狱人员级别表(驻外)_收入汇总" xfId="2502"/>
    <cellStyle name="好_省属监狱人员级别表(驻外)_支出汇总" xfId="2503"/>
    <cellStyle name="好_市辖区测算20080510" xfId="2504"/>
    <cellStyle name="好_市辖区测算20080510_不含人员经费系数" xfId="2505"/>
    <cellStyle name="好_市辖区测算20080510_不含人员经费系数_财力性转移支付2010年预算参考数" xfId="2506"/>
    <cellStyle name="好_市辖区测算20080510_财力性转移支付2010年预算参考数" xfId="2507"/>
    <cellStyle name="好_市辖区测算20080510_民生政策最低支出需求" xfId="2508"/>
    <cellStyle name="好_市辖区测算20080510_民生政策最低支出需求_财力性转移支付2010年预算参考数" xfId="2509"/>
    <cellStyle name="好_市辖区测算20080510_县市旗测算-新科目（含人口规模效应）" xfId="2510"/>
    <cellStyle name="好_市辖区测算20080510_县市旗测算-新科目（含人口规模效应）_财力性转移支付2010年预算参考数" xfId="2511"/>
    <cellStyle name="好_市辖区测算-新科目（20080626）" xfId="2512"/>
    <cellStyle name="好_市辖区测算-新科目（20080626）_不含人员经费系数" xfId="2513"/>
    <cellStyle name="好_市辖区测算-新科目（20080626）_不含人员经费系数_财力性转移支付2010年预算参考数" xfId="2514"/>
    <cellStyle name="好_市辖区测算-新科目（20080626）_财力性转移支付2010年预算参考数" xfId="2515"/>
    <cellStyle name="好_市辖区测算-新科目（20080626）_民生政策最低支出需求" xfId="2516"/>
    <cellStyle name="好_市辖区测算-新科目（20080626）_民生政策最低支出需求_财力性转移支付2010年预算参考数" xfId="2517"/>
    <cellStyle name="好_市辖区测算-新科目（20080626）_县市旗测算-新科目（含人口规模效应）" xfId="2518"/>
    <cellStyle name="好_市辖区测算-新科目（20080626）_县市旗测算-新科目（含人口规模效应）_财力性转移支付2010年预算参考数" xfId="2519"/>
    <cellStyle name="好_收入汇总" xfId="2520"/>
    <cellStyle name="好_同德" xfId="2521"/>
    <cellStyle name="好_同德_财力性转移支付2010年预算参考数" xfId="2522"/>
    <cellStyle name="好_危改资金测算" xfId="2523"/>
    <cellStyle name="好_危改资金测算_财力性转移支付2010年预算参考数" xfId="2524"/>
    <cellStyle name="好_卫生(按照总人口测算）—20080416" xfId="2525"/>
    <cellStyle name="好_卫生(按照总人口测算）—20080416_不含人员经费系数" xfId="2526"/>
    <cellStyle name="好_卫生(按照总人口测算）—20080416_不含人员经费系数_财力性转移支付2010年预算参考数" xfId="2527"/>
    <cellStyle name="好_卫生(按照总人口测算）—20080416_财力性转移支付2010年预算参考数" xfId="2528"/>
    <cellStyle name="好_卫生(按照总人口测算）—20080416_民生政策最低支出需求" xfId="2529"/>
    <cellStyle name="好_卫生(按照总人口测算）—20080416_民生政策最低支出需求_财力性转移支付2010年预算参考数" xfId="2530"/>
    <cellStyle name="好_卫生(按照总人口测算）—20080416_县市旗测算-新科目（含人口规模效应）" xfId="2531"/>
    <cellStyle name="好_卫生(按照总人口测算）—20080416_县市旗测算-新科目（含人口规模效应）_财力性转移支付2010年预算参考数" xfId="2532"/>
    <cellStyle name="好_卫生部门" xfId="2533"/>
    <cellStyle name="好_卫生部门_财力性转移支付2010年预算参考数" xfId="2534"/>
    <cellStyle name="好_文体广播部门" xfId="2535"/>
    <cellStyle name="好_文体广播事业(按照总人口测算）—20080416" xfId="2536"/>
    <cellStyle name="好_文体广播事业(按照总人口测算）—20080416_不含人员经费系数" xfId="2537"/>
    <cellStyle name="好_文体广播事业(按照总人口测算）—20080416_不含人员经费系数_财力性转移支付2010年预算参考数" xfId="2538"/>
    <cellStyle name="好_文体广播事业(按照总人口测算）—20080416_财力性转移支付2010年预算参考数" xfId="2539"/>
    <cellStyle name="好_文体广播事业(按照总人口测算）—20080416_民生政策最低支出需求" xfId="2540"/>
    <cellStyle name="好_文体广播事业(按照总人口测算）—20080416_民生政策最低支出需求_财力性转移支付2010年预算参考数" xfId="2541"/>
    <cellStyle name="好_文体广播事业(按照总人口测算）—20080416_县市旗测算-新科目（含人口规模效应）" xfId="2542"/>
    <cellStyle name="好_文体广播事业(按照总人口测算）—20080416_县市旗测算-新科目（含人口规模效应）_财力性转移支付2010年预算参考数" xfId="2543"/>
    <cellStyle name="好_下文" xfId="2544"/>
    <cellStyle name="好_下文（表）" xfId="2545"/>
    <cellStyle name="好_县区合并测算20080421" xfId="2546"/>
    <cellStyle name="好_县区合并测算20080421_不含人员经费系数" xfId="2547"/>
    <cellStyle name="好_县区合并测算20080421_不含人员经费系数_财力性转移支付2010年预算参考数" xfId="2548"/>
    <cellStyle name="好_县区合并测算20080421_财力性转移支付2010年预算参考数" xfId="2549"/>
    <cellStyle name="好_县区合并测算20080421_民生政策最低支出需求" xfId="2550"/>
    <cellStyle name="好_县区合并测算20080421_民生政策最低支出需求_财力性转移支付2010年预算参考数" xfId="2551"/>
    <cellStyle name="好_县区合并测算20080421_县市旗测算-新科目（含人口规模效应）" xfId="2552"/>
    <cellStyle name="好_县区合并测算20080421_县市旗测算-新科目（含人口规模效应）_财力性转移支付2010年预算参考数" xfId="2553"/>
    <cellStyle name="好_县区合并测算20080423(按照各省比重）" xfId="2554"/>
    <cellStyle name="好_县区合并测算20080423(按照各省比重）_不含人员经费系数" xfId="2555"/>
    <cellStyle name="好_县区合并测算20080423(按照各省比重）_不含人员经费系数_财力性转移支付2010年预算参考数" xfId="2556"/>
    <cellStyle name="好_县区合并测算20080423(按照各省比重）_财力性转移支付2010年预算参考数" xfId="2557"/>
    <cellStyle name="好_县区合并测算20080423(按照各省比重）_民生政策最低支出需求" xfId="2558"/>
    <cellStyle name="好_县区合并测算20080423(按照各省比重）_民生政策最低支出需求_财力性转移支付2010年预算参考数" xfId="2559"/>
    <cellStyle name="好_县区合并测算20080423(按照各省比重）_县市旗测算-新科目（含人口规模效应）" xfId="2560"/>
    <cellStyle name="好_县区合并测算20080423(按照各省比重）_县市旗测算-新科目（含人口规模效应）_财力性转移支付2010年预算参考数" xfId="2561"/>
    <cellStyle name="好_县市旗测算20080508" xfId="2562"/>
    <cellStyle name="好_县市旗测算20080508_不含人员经费系数" xfId="2563"/>
    <cellStyle name="好_县市旗测算20080508_不含人员经费系数_财力性转移支付2010年预算参考数" xfId="2564"/>
    <cellStyle name="好_县市旗测算20080508_财力性转移支付2010年预算参考数" xfId="2565"/>
    <cellStyle name="好_县市旗测算20080508_民生政策最低支出需求" xfId="2566"/>
    <cellStyle name="好_县市旗测算20080508_民生政策最低支出需求_财力性转移支付2010年预算参考数" xfId="2567"/>
    <cellStyle name="好_县市旗测算20080508_县市旗测算-新科目（含人口规模效应）" xfId="2568"/>
    <cellStyle name="好_县市旗测算20080508_县市旗测算-新科目（含人口规模效应）_财力性转移支付2010年预算参考数" xfId="2569"/>
    <cellStyle name="好_县市旗测算-新科目（20080626）" xfId="2570"/>
    <cellStyle name="好_县市旗测算-新科目（20080626）_不含人员经费系数" xfId="2571"/>
    <cellStyle name="好_县市旗测算-新科目（20080626）_不含人员经费系数_财力性转移支付2010年预算参考数" xfId="2572"/>
    <cellStyle name="好_县市旗测算-新科目（20080626）_财力性转移支付2010年预算参考数" xfId="2573"/>
    <cellStyle name="好_县市旗测算-新科目（20080626）_民生政策最低支出需求" xfId="2574"/>
    <cellStyle name="好_县市旗测算-新科目（20080626）_民生政策最低支出需求_财力性转移支付2010年预算参考数" xfId="2575"/>
    <cellStyle name="好_县市旗测算-新科目（20080626）_县市旗测算-新科目（含人口规模效应）" xfId="2576"/>
    <cellStyle name="好_县市旗测算-新科目（20080626）_县市旗测算-新科目（含人口规模效应）_财力性转移支付2010年预算参考数" xfId="2577"/>
    <cellStyle name="好_县市旗测算-新科目（20080627）" xfId="2578"/>
    <cellStyle name="好_县市旗测算-新科目（20080627）_不含人员经费系数" xfId="2579"/>
    <cellStyle name="好_县市旗测算-新科目（20080627）_不含人员经费系数_财力性转移支付2010年预算参考数" xfId="2580"/>
    <cellStyle name="好_县市旗测算-新科目（20080627）_财力性转移支付2010年预算参考数" xfId="2581"/>
    <cellStyle name="好_县市旗测算-新科目（20080627）_民生政策最低支出需求" xfId="2582"/>
    <cellStyle name="好_县市旗测算-新科目（20080627）_民生政策最低支出需求_财力性转移支付2010年预算参考数" xfId="2583"/>
    <cellStyle name="好_县市旗测算-新科目（20080627）_县市旗测算-新科目（含人口规模效应）" xfId="2584"/>
    <cellStyle name="好_县市旗测算-新科目（20080627）_县市旗测算-新科目（含人口规模效应）_财力性转移支付2010年预算参考数" xfId="2585"/>
    <cellStyle name="好_一般预算支出口径剔除表" xfId="2586"/>
    <cellStyle name="好_一般预算支出口径剔除表_财力性转移支付2010年预算参考数" xfId="2587"/>
    <cellStyle name="好_云南 缺口县区测算(地方填报)" xfId="2588"/>
    <cellStyle name="好_云南 缺口县区测算(地方填报)_财力性转移支付2010年预算参考数" xfId="2589"/>
    <cellStyle name="好_云南省2008年转移支付测算——州市本级考核部分及政策性测算" xfId="2590"/>
    <cellStyle name="好_云南省2008年转移支付测算——州市本级考核部分及政策性测算_财力性转移支付2010年预算参考数" xfId="2591"/>
    <cellStyle name="好_支出汇总" xfId="2592"/>
    <cellStyle name="好_中原证券2012年补助（上解）核定表" xfId="2593"/>
    <cellStyle name="好_重点民生支出需求测算表社保（农村低保）081112" xfId="2594"/>
    <cellStyle name="好_转移支付" xfId="2595"/>
    <cellStyle name="好_自行调整差异系数顺序" xfId="2596"/>
    <cellStyle name="好_自行调整差异系数顺序_财力性转移支付2010年预算参考数" xfId="2597"/>
    <cellStyle name="好_总人口" xfId="2598"/>
    <cellStyle name="好_总人口_财力性转移支付2010年预算参考数" xfId="2599"/>
    <cellStyle name="后继超级链接" xfId="2600"/>
    <cellStyle name="后继超链接" xfId="2601"/>
    <cellStyle name="汇总 2" xfId="2602"/>
    <cellStyle name="汇总 2 2" xfId="2603"/>
    <cellStyle name="汇总 2 3" xfId="2604"/>
    <cellStyle name="汇总 2 4" xfId="2605"/>
    <cellStyle name="汇总 2_1.3日 2017年预算草案 - 副本" xfId="2606"/>
    <cellStyle name="汇总 3" xfId="2607"/>
    <cellStyle name="汇总 3 2" xfId="2608"/>
    <cellStyle name="汇总 3_1.3日 2017年预算草案 - 副本" xfId="2609"/>
    <cellStyle name="汇总 4" xfId="2610"/>
    <cellStyle name="货" xfId="2611"/>
    <cellStyle name="货_NJ18-15" xfId="2612"/>
    <cellStyle name="货币 2" xfId="2613"/>
    <cellStyle name="货币[" xfId="2614"/>
    <cellStyle name="计算 2" xfId="2615"/>
    <cellStyle name="计算 2 2" xfId="2616"/>
    <cellStyle name="计算 2 3" xfId="2617"/>
    <cellStyle name="计算 2 4" xfId="2618"/>
    <cellStyle name="计算 2_1.3日 2017年预算草案 - 副本" xfId="2619"/>
    <cellStyle name="计算 3" xfId="2620"/>
    <cellStyle name="计算 3 2" xfId="2621"/>
    <cellStyle name="计算 3_1.3日 2017年预算草案 - 副本" xfId="2622"/>
    <cellStyle name="计算 4" xfId="2623"/>
    <cellStyle name="检查单元格 2" xfId="2624"/>
    <cellStyle name="检查单元格 2 2" xfId="2625"/>
    <cellStyle name="检查单元格 2 3" xfId="2626"/>
    <cellStyle name="检查单元格 2 4" xfId="2627"/>
    <cellStyle name="检查单元格 2_1.3日 2017年预算草案 - 副本" xfId="2628"/>
    <cellStyle name="检查单元格 3" xfId="2629"/>
    <cellStyle name="检查单元格 3 2" xfId="2630"/>
    <cellStyle name="检查单元格 3_1.3日 2017年预算草案 - 副本" xfId="2631"/>
    <cellStyle name="解释性文本 2" xfId="2632"/>
    <cellStyle name="解释性文本 2 2" xfId="2633"/>
    <cellStyle name="解释性文本 2 3" xfId="2634"/>
    <cellStyle name="解释性文本 3" xfId="2635"/>
    <cellStyle name="解释性文本 3 2" xfId="2636"/>
    <cellStyle name="警告文本 2" xfId="2637"/>
    <cellStyle name="警告文本 2 2" xfId="2638"/>
    <cellStyle name="警告文本 2 3" xfId="2639"/>
    <cellStyle name="警告文本 2 4" xfId="2640"/>
    <cellStyle name="警告文本 3" xfId="2641"/>
    <cellStyle name="警告文本 3 2" xfId="2642"/>
    <cellStyle name="链接单元格 2" xfId="2643"/>
    <cellStyle name="链接单元格 2 2" xfId="2644"/>
    <cellStyle name="链接单元格 2 3" xfId="2645"/>
    <cellStyle name="链接单元格 2_1.3日 2017年预算草案 - 副本" xfId="2646"/>
    <cellStyle name="链接单元格 3" xfId="2647"/>
    <cellStyle name="链接单元格 3 2" xfId="2648"/>
    <cellStyle name="链接单元格 3_1.3日 2017年预算草案 - 副本" xfId="2649"/>
    <cellStyle name="霓付 [0]_ +Foil &amp; -FOIL &amp; PAPER" xfId="2650"/>
    <cellStyle name="霓付_ +Foil &amp; -FOIL &amp; PAPER" xfId="2651"/>
    <cellStyle name="烹拳 [0]_ +Foil &amp; -FOIL &amp; PAPER" xfId="2652"/>
    <cellStyle name="烹拳_ +Foil &amp; -FOIL &amp; PAPER" xfId="2653"/>
    <cellStyle name="普通" xfId="2654"/>
    <cellStyle name="千" xfId="2655"/>
    <cellStyle name="千_NJ09-05" xfId="2656"/>
    <cellStyle name="千_NJ17-06" xfId="2657"/>
    <cellStyle name="千_NJ17-24" xfId="2658"/>
    <cellStyle name="千_NJ17-26" xfId="2659"/>
    <cellStyle name="千_NJ18-15" xfId="2660"/>
    <cellStyle name="千分位" xfId="2661"/>
    <cellStyle name="千分位[0]" xfId="2662"/>
    <cellStyle name="千分位_ 白土" xfId="2663"/>
    <cellStyle name="千位" xfId="2664"/>
    <cellStyle name="千位[" xfId="2665"/>
    <cellStyle name="千位[0]" xfId="2666"/>
    <cellStyle name="千位_(人代会用)" xfId="2667"/>
    <cellStyle name="千位分" xfId="2668"/>
    <cellStyle name="千位分隔 2" xfId="2669"/>
    <cellStyle name="千位分隔 2 2" xfId="2670"/>
    <cellStyle name="千位分隔 2 3" xfId="2671"/>
    <cellStyle name="千位分隔 3" xfId="2672"/>
    <cellStyle name="千位分隔 4" xfId="2673"/>
    <cellStyle name="千位分隔 5" xfId="2674"/>
    <cellStyle name="千位分隔[0] 2" xfId="2675"/>
    <cellStyle name="千位分隔[0] 3" xfId="2676"/>
    <cellStyle name="千位分季_新建 Microsoft Excel 工作表" xfId="2677"/>
    <cellStyle name="钎霖_4岿角利" xfId="2678"/>
    <cellStyle name="强调 1" xfId="2679"/>
    <cellStyle name="强调 2" xfId="2680"/>
    <cellStyle name="强调 3" xfId="2681"/>
    <cellStyle name="强调文字颜色 1 2" xfId="2682"/>
    <cellStyle name="强调文字颜色 1 2 2" xfId="2683"/>
    <cellStyle name="强调文字颜色 1 2 3" xfId="2684"/>
    <cellStyle name="强调文字颜色 1 2 4" xfId="2685"/>
    <cellStyle name="强调文字颜色 1 2_3.2017全省支出" xfId="2686"/>
    <cellStyle name="强调文字颜色 1 3" xfId="2687"/>
    <cellStyle name="强调文字颜色 1 3 2" xfId="2688"/>
    <cellStyle name="强调文字颜色 1 4" xfId="2689"/>
    <cellStyle name="强调文字颜色 2 2" xfId="2690"/>
    <cellStyle name="强调文字颜色 2 2 2" xfId="2691"/>
    <cellStyle name="强调文字颜色 2 2 3" xfId="2692"/>
    <cellStyle name="强调文字颜色 2 2 4" xfId="2693"/>
    <cellStyle name="强调文字颜色 2 2_3.2017全省支出" xfId="2694"/>
    <cellStyle name="强调文字颜色 2 3" xfId="2695"/>
    <cellStyle name="强调文字颜色 2 3 2" xfId="2696"/>
    <cellStyle name="强调文字颜色 3 2" xfId="2697"/>
    <cellStyle name="强调文字颜色 3 2 2" xfId="2698"/>
    <cellStyle name="强调文字颜色 3 2 3" xfId="2699"/>
    <cellStyle name="强调文字颜色 3 2 4" xfId="2700"/>
    <cellStyle name="强调文字颜色 3 2_3.2017全省支出" xfId="2701"/>
    <cellStyle name="强调文字颜色 3 3" xfId="2702"/>
    <cellStyle name="强调文字颜色 3 3 2" xfId="2703"/>
    <cellStyle name="强调文字颜色 4 2" xfId="2704"/>
    <cellStyle name="强调文字颜色 4 2 2" xfId="2705"/>
    <cellStyle name="强调文字颜色 4 2 3" xfId="2706"/>
    <cellStyle name="强调文字颜色 4 2 4" xfId="2707"/>
    <cellStyle name="强调文字颜色 4 2_3.2017全省支出" xfId="2708"/>
    <cellStyle name="强调文字颜色 4 3" xfId="2709"/>
    <cellStyle name="强调文字颜色 4 3 2" xfId="2710"/>
    <cellStyle name="强调文字颜色 4 4" xfId="2711"/>
    <cellStyle name="强调文字颜色 5 2" xfId="2712"/>
    <cellStyle name="强调文字颜色 5 2 2" xfId="2713"/>
    <cellStyle name="强调文字颜色 5 2 3" xfId="2714"/>
    <cellStyle name="强调文字颜色 5 2 4" xfId="2715"/>
    <cellStyle name="强调文字颜色 5 2_3.2017全省支出" xfId="2716"/>
    <cellStyle name="强调文字颜色 5 3" xfId="2717"/>
    <cellStyle name="强调文字颜色 5 3 2" xfId="2718"/>
    <cellStyle name="强调文字颜色 6 2" xfId="2719"/>
    <cellStyle name="强调文字颜色 6 2 2" xfId="2720"/>
    <cellStyle name="强调文字颜色 6 2 3" xfId="2721"/>
    <cellStyle name="强调文字颜色 6 2 4" xfId="2722"/>
    <cellStyle name="强调文字颜色 6 2_3.2017全省支出" xfId="2723"/>
    <cellStyle name="强调文字颜色 6 3" xfId="2724"/>
    <cellStyle name="强调文字颜色 6 3 2" xfId="2725"/>
    <cellStyle name="适中 2" xfId="2726"/>
    <cellStyle name="适中 2 2" xfId="2727"/>
    <cellStyle name="适中 2 3" xfId="2728"/>
    <cellStyle name="适中 2 4" xfId="2729"/>
    <cellStyle name="适中 2_3.2017全省支出" xfId="2730"/>
    <cellStyle name="适中 3" xfId="2731"/>
    <cellStyle name="适中 3 2" xfId="2732"/>
    <cellStyle name="输出 2" xfId="2733"/>
    <cellStyle name="输出 2 2" xfId="2734"/>
    <cellStyle name="输出 2 3" xfId="2735"/>
    <cellStyle name="输出 2 4" xfId="2736"/>
    <cellStyle name="输出 2_1.3日 2017年预算草案 - 副本" xfId="2737"/>
    <cellStyle name="输出 3" xfId="2738"/>
    <cellStyle name="输出 3 2" xfId="2739"/>
    <cellStyle name="输出 3_1.3日 2017年预算草案 - 副本" xfId="2740"/>
    <cellStyle name="输出 4" xfId="2741"/>
    <cellStyle name="输入 2" xfId="2742"/>
    <cellStyle name="输入 2 2" xfId="2743"/>
    <cellStyle name="输入 2 3" xfId="2744"/>
    <cellStyle name="输入 2 4" xfId="2745"/>
    <cellStyle name="输入 2_1.3日 2017年预算草案 - 副本" xfId="2746"/>
    <cellStyle name="输入 3" xfId="2747"/>
    <cellStyle name="输入 3 2" xfId="2748"/>
    <cellStyle name="输入 3_1.3日 2017年预算草案 - 副本" xfId="2749"/>
    <cellStyle name="数字" xfId="2750"/>
    <cellStyle name="未定义" xfId="2751"/>
    <cellStyle name="未定义 2" xfId="2752"/>
    <cellStyle name="小数" xfId="2753"/>
    <cellStyle name="样式 1" xfId="2754"/>
    <cellStyle name="样式 1 2" xfId="2755"/>
    <cellStyle name="样式 1_20170103省级2017年预算情况表" xfId="2756"/>
    <cellStyle name="注释 2" xfId="2757"/>
    <cellStyle name="注释 2 2" xfId="2758"/>
    <cellStyle name="注释 2 3" xfId="2759"/>
    <cellStyle name="注释 2 4" xfId="2760"/>
    <cellStyle name="注释 2 5" xfId="2761"/>
    <cellStyle name="注释 2 6" xfId="2762"/>
    <cellStyle name="注释 2_1.3日 2017年预算草案 - 副本" xfId="2763"/>
    <cellStyle name="注释 3" xfId="2764"/>
    <cellStyle name="注释 3 2" xfId="2765"/>
    <cellStyle name="注释 3_1.3日 2017年预算草案 - 副本" xfId="2766"/>
    <cellStyle name="콤마 [0]_BOILER-CO1" xfId="2767"/>
    <cellStyle name="콤마_BOILER-CO1" xfId="2768"/>
    <cellStyle name="통화 [0]_BOILER-CO1" xfId="2769"/>
    <cellStyle name="통화_BOILER-CO1" xfId="2770"/>
    <cellStyle name="표준_0N-HANDLING " xfId="2771"/>
    <cellStyle name="常规_4268D4A09C5B01B0E0530A0804CB4AF3" xfId="277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6" Type="http://schemas.openxmlformats.org/officeDocument/2006/relationships/styles" Target="styles.xml"/><Relationship Id="rId65" Type="http://schemas.openxmlformats.org/officeDocument/2006/relationships/sharedStrings" Target="sharedStrings.xml"/><Relationship Id="rId64" Type="http://schemas.openxmlformats.org/officeDocument/2006/relationships/theme" Target="theme/theme1.xml"/><Relationship Id="rId63" Type="http://schemas.openxmlformats.org/officeDocument/2006/relationships/externalLink" Target="externalLinks/externalLink8.xml"/><Relationship Id="rId62" Type="http://schemas.openxmlformats.org/officeDocument/2006/relationships/externalLink" Target="externalLinks/externalLink7.xml"/><Relationship Id="rId61" Type="http://schemas.openxmlformats.org/officeDocument/2006/relationships/externalLink" Target="externalLinks/externalLink6.xml"/><Relationship Id="rId60" Type="http://schemas.openxmlformats.org/officeDocument/2006/relationships/externalLink" Target="externalLinks/externalLink5.xml"/><Relationship Id="rId6" Type="http://schemas.openxmlformats.org/officeDocument/2006/relationships/worksheet" Target="worksheets/sheet6.xml"/><Relationship Id="rId59" Type="http://schemas.openxmlformats.org/officeDocument/2006/relationships/externalLink" Target="externalLinks/externalLink4.xml"/><Relationship Id="rId58" Type="http://schemas.openxmlformats.org/officeDocument/2006/relationships/externalLink" Target="externalLinks/externalLink3.xml"/><Relationship Id="rId57" Type="http://schemas.openxmlformats.org/officeDocument/2006/relationships/externalLink" Target="externalLinks/externalLink2.xml"/><Relationship Id="rId56" Type="http://schemas.openxmlformats.org/officeDocument/2006/relationships/externalLink" Target="externalLinks/externalLink1.xml"/><Relationship Id="rId55" Type="http://schemas.openxmlformats.org/officeDocument/2006/relationships/customXml" Target="../customXml/item1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001\e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001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4&#24180;&#20154;&#22823;&#39044;&#31639;&#35843;&#25972;&#33609;&#26696;\2024&#24180;&#39044;&#20915;&#31639;&#21450;2025&#24180;&#39044;&#31639;&#33609;&#26696;\2025&#24180;-&#20538;&#21153;&#31185;\2025.01.15\&#22522;&#30784;&#34920;\9.2%208&#26376;&#8212;&#8212;&#38480;&#39069;&#20313;&#39069;&#20844;&#24335;&#65288;&#26681;&#25454;&#23454;&#38469;&#21457;&#34892;&#32479;&#35745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001\Users\PC\Documents\WeChat%20Files\wxid_d7w652jdra6922\FileStorage\File\2024-01\&#24066;&#26412;&#32423;2022&#24180;&#22320;&#26041;&#36130;&#25919;&#39044;&#31639;&#34920;&#24453;&#23436;&#2189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117%202024&#24180;&#20538;&#21153;&#31185;&#39044;&#31639;&#34920;(5)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001\Users\Lenovo\Desktop\2025&#24180;&#39044;&#31639;&#31616;&#25253;\A&#19978;&#20154;&#20195;&#20250;&#36164;&#26009;2025\&#20195;&#32534;&#39044;&#31639;&#65288;&#21439;&#24066;&#21306;&#65289;\&#27719;&#24635;&#21439;&#24066;&#21306;\45&#34920;&#27719;&#2463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45&#34920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  <sheetName val="各年度收费、罚没、专项收入.xls]Sheet3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  <sheetName val="DB"/>
      <sheetName val="中小学生"/>
      <sheetName val="经费权重"/>
      <sheetName val="结余结转"/>
      <sheetName val="L24"/>
      <sheetName val="Mp-team 1"/>
      <sheetName val="参数表"/>
      <sheetName val="项目类型"/>
      <sheetName val="分县数据"/>
      <sheetName val="附件2项目领域"/>
      <sheetName val="Sheet2"/>
      <sheetName val="公路里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2月"/>
      <sheetName val="3月"/>
      <sheetName val="4"/>
      <sheetName val="4 正确"/>
      <sheetName val="5"/>
      <sheetName val="6"/>
      <sheetName val="7月"/>
      <sheetName val="8月"/>
      <sheetName val="9月"/>
      <sheetName val="10月"/>
      <sheetName val="11月"/>
      <sheetName val="12月"/>
      <sheetName val="计算"/>
      <sheetName val="计算 (2)"/>
      <sheetName val="新增限额（以此为准）"/>
      <sheetName val="新增债券计算"/>
      <sheetName val="再融资计算"/>
      <sheetName val="市本级余额分类表"/>
      <sheetName val="六区分类新增债券计算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6">
          <cell r="C6">
            <v>164400</v>
          </cell>
        </row>
        <row r="8">
          <cell r="C8">
            <v>139500</v>
          </cell>
        </row>
      </sheetData>
      <sheetData sheetId="17" refreshError="1">
        <row r="5">
          <cell r="C5">
            <v>115380</v>
          </cell>
        </row>
        <row r="5">
          <cell r="F5">
            <v>110200</v>
          </cell>
        </row>
        <row r="8">
          <cell r="C8">
            <v>56176.817721</v>
          </cell>
        </row>
        <row r="8">
          <cell r="F8">
            <v>56000</v>
          </cell>
        </row>
      </sheetData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表一"/>
      <sheetName val="表二"/>
      <sheetName val="表三"/>
      <sheetName val="表九"/>
    </sheetNames>
    <sheetDataSet>
      <sheetData sheetId="0" refreshError="1"/>
      <sheetData sheetId="1" refreshError="1"/>
      <sheetData sheetId="2" refreshError="1"/>
      <sheetData sheetId="3" refreshError="1">
        <row r="24">
          <cell r="J2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9.2023年和2024年政府一般债务余额情况表"/>
      <sheetName val="20.2023年地方政府一般债务分地区限额表"/>
      <sheetName val="37.2023年和2024年政府专项债务余额情况表"/>
      <sheetName val="38.2023年政府专项债务分地区限额表"/>
    </sheetNames>
    <sheetDataSet>
      <sheetData sheetId="0"/>
      <sheetData sheetId="1"/>
      <sheetData sheetId="2"/>
      <sheetData sheetId="3">
        <row r="5">
          <cell r="D5">
            <v>554000</v>
          </cell>
        </row>
        <row r="6">
          <cell r="D6">
            <v>58000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宝丰"/>
      <sheetName val="高新区"/>
      <sheetName val="郏县"/>
      <sheetName val="鲁山"/>
      <sheetName val="汝州"/>
      <sheetName val="石龙区"/>
      <sheetName val="示范区"/>
      <sheetName val="卫东区"/>
      <sheetName val="舞钢市"/>
      <sheetName val="新华区"/>
      <sheetName val="叶县"/>
      <sheetName val="湛河区"/>
      <sheetName val="市本级"/>
      <sheetName val="汇总"/>
    </sheetNames>
    <sheetDataSet>
      <sheetData sheetId="0">
        <row r="9">
          <cell r="B9">
            <v>10000</v>
          </cell>
        </row>
        <row r="9">
          <cell r="D9">
            <v>62</v>
          </cell>
        </row>
        <row r="10">
          <cell r="B10">
            <v>10000</v>
          </cell>
        </row>
        <row r="10">
          <cell r="D10">
            <v>62</v>
          </cell>
        </row>
        <row r="11">
          <cell r="B11">
            <v>62</v>
          </cell>
        </row>
        <row r="11">
          <cell r="D11">
            <v>10000</v>
          </cell>
        </row>
        <row r="13">
          <cell r="B13">
            <v>10062</v>
          </cell>
        </row>
        <row r="13">
          <cell r="D13">
            <v>10062</v>
          </cell>
        </row>
      </sheetData>
      <sheetData sheetId="1">
        <row r="5">
          <cell r="D5">
            <v>26</v>
          </cell>
        </row>
        <row r="10">
          <cell r="D10">
            <v>26</v>
          </cell>
        </row>
        <row r="11">
          <cell r="B11">
            <v>26</v>
          </cell>
        </row>
        <row r="13">
          <cell r="B13">
            <v>26</v>
          </cell>
        </row>
        <row r="13">
          <cell r="D13">
            <v>26</v>
          </cell>
        </row>
      </sheetData>
      <sheetData sheetId="2">
        <row r="5">
          <cell r="D5">
            <v>30</v>
          </cell>
        </row>
        <row r="10">
          <cell r="B10">
            <v>0</v>
          </cell>
        </row>
        <row r="10">
          <cell r="D10">
            <v>30</v>
          </cell>
        </row>
        <row r="11">
          <cell r="B11">
            <v>30</v>
          </cell>
        </row>
        <row r="13">
          <cell r="B13">
            <v>30</v>
          </cell>
        </row>
        <row r="13">
          <cell r="D13">
            <v>30</v>
          </cell>
        </row>
      </sheetData>
      <sheetData sheetId="3">
        <row r="5">
          <cell r="B5">
            <v>1568</v>
          </cell>
        </row>
        <row r="5">
          <cell r="D5">
            <v>132</v>
          </cell>
        </row>
        <row r="6">
          <cell r="D6">
            <v>1568</v>
          </cell>
        </row>
        <row r="10">
          <cell r="B10">
            <v>1568</v>
          </cell>
        </row>
        <row r="10">
          <cell r="D10">
            <v>1700</v>
          </cell>
        </row>
        <row r="11">
          <cell r="B11">
            <v>132</v>
          </cell>
        </row>
        <row r="13">
          <cell r="B13">
            <v>1700</v>
          </cell>
        </row>
        <row r="13">
          <cell r="D13">
            <v>1700</v>
          </cell>
        </row>
      </sheetData>
      <sheetData sheetId="4">
        <row r="5">
          <cell r="B5">
            <v>5000</v>
          </cell>
        </row>
        <row r="5">
          <cell r="D5">
            <v>93</v>
          </cell>
        </row>
        <row r="10">
          <cell r="B10">
            <v>5000</v>
          </cell>
        </row>
        <row r="10">
          <cell r="D10">
            <v>93</v>
          </cell>
        </row>
        <row r="11">
          <cell r="B11">
            <v>93</v>
          </cell>
        </row>
        <row r="11">
          <cell r="D11">
            <v>5000</v>
          </cell>
        </row>
        <row r="13">
          <cell r="B13">
            <v>5093</v>
          </cell>
        </row>
        <row r="13">
          <cell r="D13">
            <v>5093</v>
          </cell>
        </row>
      </sheetData>
      <sheetData sheetId="5">
        <row r="5">
          <cell r="D5">
            <v>21</v>
          </cell>
        </row>
        <row r="10">
          <cell r="D10">
            <v>21</v>
          </cell>
        </row>
        <row r="11">
          <cell r="B11">
            <v>21</v>
          </cell>
        </row>
        <row r="13">
          <cell r="B13">
            <v>21</v>
          </cell>
        </row>
        <row r="13">
          <cell r="D13">
            <v>21</v>
          </cell>
        </row>
      </sheetData>
      <sheetData sheetId="6">
        <row r="13">
          <cell r="B13">
            <v>0</v>
          </cell>
        </row>
        <row r="13">
          <cell r="D13">
            <v>0</v>
          </cell>
        </row>
      </sheetData>
      <sheetData sheetId="7">
        <row r="10">
          <cell r="B10">
            <v>0</v>
          </cell>
        </row>
        <row r="10">
          <cell r="D10">
            <v>0</v>
          </cell>
        </row>
        <row r="11">
          <cell r="B11">
            <v>391</v>
          </cell>
        </row>
        <row r="11">
          <cell r="D11">
            <v>391</v>
          </cell>
        </row>
        <row r="13">
          <cell r="B13">
            <v>391</v>
          </cell>
        </row>
        <row r="13">
          <cell r="D13">
            <v>391</v>
          </cell>
        </row>
      </sheetData>
      <sheetData sheetId="8">
        <row r="5">
          <cell r="D5">
            <v>344</v>
          </cell>
        </row>
        <row r="10">
          <cell r="B10">
            <v>0</v>
          </cell>
        </row>
        <row r="10">
          <cell r="D10">
            <v>344</v>
          </cell>
        </row>
        <row r="11">
          <cell r="B11">
            <v>344</v>
          </cell>
        </row>
        <row r="13">
          <cell r="B13">
            <v>344</v>
          </cell>
        </row>
        <row r="13">
          <cell r="D13">
            <v>344</v>
          </cell>
        </row>
      </sheetData>
      <sheetData sheetId="9">
        <row r="10">
          <cell r="B10">
            <v>0</v>
          </cell>
        </row>
        <row r="10">
          <cell r="D10">
            <v>0</v>
          </cell>
        </row>
        <row r="11">
          <cell r="B11">
            <v>355</v>
          </cell>
        </row>
        <row r="11">
          <cell r="D11">
            <v>355</v>
          </cell>
        </row>
        <row r="13">
          <cell r="B13">
            <v>355</v>
          </cell>
        </row>
        <row r="13">
          <cell r="D13">
            <v>355</v>
          </cell>
        </row>
      </sheetData>
      <sheetData sheetId="10">
        <row r="5">
          <cell r="D5">
            <v>42</v>
          </cell>
        </row>
        <row r="10">
          <cell r="B10">
            <v>0</v>
          </cell>
        </row>
        <row r="10">
          <cell r="D10">
            <v>42</v>
          </cell>
        </row>
        <row r="11">
          <cell r="B11">
            <v>42</v>
          </cell>
        </row>
        <row r="13">
          <cell r="B13">
            <v>42</v>
          </cell>
        </row>
        <row r="13">
          <cell r="D13">
            <v>42</v>
          </cell>
        </row>
      </sheetData>
      <sheetData sheetId="11">
        <row r="10">
          <cell r="B10">
            <v>0</v>
          </cell>
        </row>
        <row r="10">
          <cell r="D10">
            <v>0</v>
          </cell>
        </row>
        <row r="11">
          <cell r="B11">
            <v>425</v>
          </cell>
        </row>
        <row r="11">
          <cell r="D11">
            <v>425</v>
          </cell>
        </row>
        <row r="13">
          <cell r="B13">
            <v>425</v>
          </cell>
        </row>
        <row r="13">
          <cell r="D13">
            <v>425</v>
          </cell>
        </row>
      </sheetData>
      <sheetData sheetId="12">
        <row r="13">
          <cell r="B13">
            <v>0</v>
          </cell>
        </row>
        <row r="13">
          <cell r="D13">
            <v>0</v>
          </cell>
        </row>
      </sheetData>
      <sheetData sheetId="1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宝丰"/>
      <sheetName val="高新区"/>
      <sheetName val="郏县"/>
      <sheetName val="鲁山"/>
      <sheetName val="汝州"/>
      <sheetName val="石龙区"/>
      <sheetName val="示范区"/>
      <sheetName val="卫东区"/>
      <sheetName val="舞钢市"/>
      <sheetName val="新华区"/>
      <sheetName val="叶县"/>
      <sheetName val="湛河区"/>
      <sheetName val="市本级"/>
      <sheetName val="汇总"/>
    </sheetNames>
    <sheetDataSet>
      <sheetData sheetId="0">
        <row r="9">
          <cell r="B9">
            <v>10000</v>
          </cell>
        </row>
        <row r="11">
          <cell r="B11">
            <v>62</v>
          </cell>
        </row>
      </sheetData>
      <sheetData sheetId="1">
        <row r="11">
          <cell r="B11">
            <v>26</v>
          </cell>
        </row>
      </sheetData>
      <sheetData sheetId="2">
        <row r="11">
          <cell r="B11">
            <v>30</v>
          </cell>
        </row>
      </sheetData>
      <sheetData sheetId="3">
        <row r="5">
          <cell r="B5">
            <v>1568</v>
          </cell>
        </row>
        <row r="11">
          <cell r="B11">
            <v>132</v>
          </cell>
        </row>
      </sheetData>
      <sheetData sheetId="4">
        <row r="5">
          <cell r="B5">
            <v>5000</v>
          </cell>
        </row>
        <row r="11">
          <cell r="B11">
            <v>93</v>
          </cell>
        </row>
      </sheetData>
      <sheetData sheetId="5">
        <row r="11">
          <cell r="B11">
            <v>21</v>
          </cell>
        </row>
      </sheetData>
      <sheetData sheetId="6"/>
      <sheetData sheetId="7">
        <row r="11">
          <cell r="B11">
            <v>391</v>
          </cell>
        </row>
      </sheetData>
      <sheetData sheetId="8">
        <row r="11">
          <cell r="B11">
            <v>344</v>
          </cell>
        </row>
      </sheetData>
      <sheetData sheetId="9">
        <row r="11">
          <cell r="B11">
            <v>355</v>
          </cell>
        </row>
      </sheetData>
      <sheetData sheetId="10">
        <row r="11">
          <cell r="B11">
            <v>42</v>
          </cell>
        </row>
      </sheetData>
      <sheetData sheetId="11">
        <row r="11">
          <cell r="B11">
            <v>425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43"/>
  <sheetViews>
    <sheetView showZeros="0" tabSelected="1" workbookViewId="0">
      <pane xSplit="1" ySplit="4" topLeftCell="B5" activePane="bottomRight" state="frozen"/>
      <selection/>
      <selection pane="topRight"/>
      <selection pane="bottomLeft"/>
      <selection pane="bottomRight" activeCell="G10" sqref="G10"/>
    </sheetView>
  </sheetViews>
  <sheetFormatPr defaultColWidth="8.75" defaultRowHeight="12.75"/>
  <cols>
    <col min="1" max="1" width="25.125" style="380" customWidth="1"/>
    <col min="2" max="2" width="11.125" style="602" customWidth="1"/>
    <col min="3" max="3" width="24.625" style="380" customWidth="1"/>
    <col min="4" max="4" width="11.125" style="602" customWidth="1"/>
    <col min="5" max="6" width="9" style="380" customWidth="1"/>
    <col min="7" max="7" width="9.375" style="380" customWidth="1"/>
    <col min="8" max="8" width="9.75" style="380" customWidth="1"/>
    <col min="9" max="9" width="11.75" style="380" customWidth="1"/>
    <col min="10" max="32" width="9" style="380" customWidth="1"/>
    <col min="33" max="16384" width="8.75" style="380"/>
  </cols>
  <sheetData>
    <row r="1" s="600" customFormat="1" ht="19.5" customHeight="1" spans="1:4">
      <c r="A1" s="600" t="s">
        <v>0</v>
      </c>
      <c r="B1" s="603"/>
      <c r="D1" s="603"/>
    </row>
    <row r="2" s="601" customFormat="1" ht="48.75" customHeight="1" spans="1:4">
      <c r="A2" s="604" t="s">
        <v>1</v>
      </c>
      <c r="B2" s="604"/>
      <c r="C2" s="604"/>
      <c r="D2" s="604"/>
    </row>
    <row r="3" ht="26.1" customHeight="1" spans="4:4">
      <c r="D3" s="602" t="s">
        <v>2</v>
      </c>
    </row>
    <row r="4" ht="26.1" customHeight="1" spans="1:4">
      <c r="A4" s="277" t="s">
        <v>3</v>
      </c>
      <c r="B4" s="605" t="s">
        <v>4</v>
      </c>
      <c r="C4" s="277" t="s">
        <v>3</v>
      </c>
      <c r="D4" s="605" t="s">
        <v>5</v>
      </c>
    </row>
    <row r="5" ht="26.1" customHeight="1" spans="1:9">
      <c r="A5" s="260" t="s">
        <v>6</v>
      </c>
      <c r="B5" s="261">
        <f>B6+B22</f>
        <v>2353244</v>
      </c>
      <c r="C5" s="260" t="s">
        <v>7</v>
      </c>
      <c r="D5" s="261">
        <f>SUM(D6:D28)</f>
        <v>3841293</v>
      </c>
      <c r="I5" s="608"/>
    </row>
    <row r="6" ht="26.1" customHeight="1" spans="1:4">
      <c r="A6" s="262" t="s">
        <v>8</v>
      </c>
      <c r="B6" s="261">
        <v>1479655</v>
      </c>
      <c r="C6" s="606" t="s">
        <v>9</v>
      </c>
      <c r="D6" s="261">
        <v>657543</v>
      </c>
    </row>
    <row r="7" ht="26.1" customHeight="1" spans="1:6">
      <c r="A7" s="260" t="s">
        <v>10</v>
      </c>
      <c r="B7" s="261">
        <v>590399</v>
      </c>
      <c r="C7" s="606" t="s">
        <v>11</v>
      </c>
      <c r="D7" s="261">
        <v>466</v>
      </c>
      <c r="F7" s="609"/>
    </row>
    <row r="8" ht="26.1" customHeight="1" spans="1:4">
      <c r="A8" s="260" t="s">
        <v>12</v>
      </c>
      <c r="B8" s="261">
        <v>136705</v>
      </c>
      <c r="C8" s="606" t="s">
        <v>13</v>
      </c>
      <c r="D8" s="261">
        <v>160425</v>
      </c>
    </row>
    <row r="9" ht="26.1" customHeight="1" spans="1:4">
      <c r="A9" s="260" t="s">
        <v>14</v>
      </c>
      <c r="B9" s="261">
        <v>32210</v>
      </c>
      <c r="C9" s="606" t="s">
        <v>15</v>
      </c>
      <c r="D9" s="261">
        <v>762092</v>
      </c>
    </row>
    <row r="10" ht="26.1" customHeight="1" spans="1:4">
      <c r="A10" s="260" t="s">
        <v>16</v>
      </c>
      <c r="B10" s="261">
        <v>149881</v>
      </c>
      <c r="C10" s="606" t="s">
        <v>17</v>
      </c>
      <c r="D10" s="261">
        <v>131621</v>
      </c>
    </row>
    <row r="11" ht="26.1" customHeight="1" spans="1:8">
      <c r="A11" s="260" t="s">
        <v>18</v>
      </c>
      <c r="B11" s="261">
        <v>78862</v>
      </c>
      <c r="C11" s="606" t="s">
        <v>19</v>
      </c>
      <c r="D11" s="261">
        <v>40551</v>
      </c>
      <c r="H11" s="608"/>
    </row>
    <row r="12" ht="26.1" customHeight="1" spans="1:4">
      <c r="A12" s="260" t="s">
        <v>20</v>
      </c>
      <c r="B12" s="261">
        <v>50809</v>
      </c>
      <c r="C12" s="606" t="s">
        <v>21</v>
      </c>
      <c r="D12" s="261">
        <v>525623</v>
      </c>
    </row>
    <row r="13" ht="26.1" customHeight="1" spans="1:4">
      <c r="A13" s="260" t="s">
        <v>22</v>
      </c>
      <c r="B13" s="261">
        <v>32284</v>
      </c>
      <c r="C13" s="606" t="s">
        <v>23</v>
      </c>
      <c r="D13" s="261">
        <v>428474</v>
      </c>
    </row>
    <row r="14" ht="26.1" customHeight="1" spans="1:4">
      <c r="A14" s="260" t="s">
        <v>24</v>
      </c>
      <c r="B14" s="261">
        <v>125847</v>
      </c>
      <c r="C14" s="606" t="s">
        <v>25</v>
      </c>
      <c r="D14" s="261">
        <v>29760</v>
      </c>
    </row>
    <row r="15" ht="26.1" customHeight="1" spans="1:4">
      <c r="A15" s="260" t="s">
        <v>26</v>
      </c>
      <c r="B15" s="261">
        <v>65954</v>
      </c>
      <c r="C15" s="606" t="s">
        <v>27</v>
      </c>
      <c r="D15" s="261">
        <v>150923</v>
      </c>
    </row>
    <row r="16" ht="26.1" customHeight="1" spans="1:4">
      <c r="A16" s="260" t="s">
        <v>28</v>
      </c>
      <c r="B16" s="261">
        <v>27918</v>
      </c>
      <c r="C16" s="606" t="s">
        <v>29</v>
      </c>
      <c r="D16" s="261">
        <v>355350</v>
      </c>
    </row>
    <row r="17" ht="26.1" customHeight="1" spans="1:4">
      <c r="A17" s="260" t="s">
        <v>30</v>
      </c>
      <c r="B17" s="261">
        <v>64002</v>
      </c>
      <c r="C17" s="606" t="s">
        <v>31</v>
      </c>
      <c r="D17" s="261">
        <v>63499</v>
      </c>
    </row>
    <row r="18" ht="26.1" customHeight="1" spans="1:4">
      <c r="A18" s="260" t="s">
        <v>32</v>
      </c>
      <c r="B18" s="261">
        <v>85453</v>
      </c>
      <c r="C18" s="606" t="s">
        <v>33</v>
      </c>
      <c r="D18" s="261">
        <v>9163</v>
      </c>
    </row>
    <row r="19" ht="26.1" customHeight="1" spans="1:4">
      <c r="A19" s="260" t="s">
        <v>34</v>
      </c>
      <c r="B19" s="261">
        <v>10136</v>
      </c>
      <c r="C19" s="606" t="s">
        <v>35</v>
      </c>
      <c r="D19" s="261">
        <v>6543</v>
      </c>
    </row>
    <row r="20" ht="26.1" customHeight="1" spans="1:4">
      <c r="A20" s="260" t="s">
        <v>36</v>
      </c>
      <c r="B20" s="261">
        <v>29195</v>
      </c>
      <c r="C20" s="606" t="s">
        <v>37</v>
      </c>
      <c r="D20" s="261">
        <v>0</v>
      </c>
    </row>
    <row r="21" ht="26.1" customHeight="1" spans="1:4">
      <c r="A21" s="260" t="s">
        <v>38</v>
      </c>
      <c r="B21" s="261">
        <v>0</v>
      </c>
      <c r="C21" s="606" t="s">
        <v>39</v>
      </c>
      <c r="D21" s="261">
        <v>34732</v>
      </c>
    </row>
    <row r="22" ht="26.1" customHeight="1" spans="1:4">
      <c r="A22" s="262" t="s">
        <v>40</v>
      </c>
      <c r="B22" s="261">
        <v>873589</v>
      </c>
      <c r="C22" s="606" t="s">
        <v>41</v>
      </c>
      <c r="D22" s="261">
        <v>142708</v>
      </c>
    </row>
    <row r="23" ht="26.1" customHeight="1" spans="1:4">
      <c r="A23" s="260" t="s">
        <v>42</v>
      </c>
      <c r="B23" s="261">
        <v>242447</v>
      </c>
      <c r="C23" s="606" t="s">
        <v>43</v>
      </c>
      <c r="D23" s="261">
        <v>7195</v>
      </c>
    </row>
    <row r="24" ht="26.1" customHeight="1" spans="1:4">
      <c r="A24" s="260" t="s">
        <v>44</v>
      </c>
      <c r="B24" s="261">
        <v>65828</v>
      </c>
      <c r="C24" s="606" t="s">
        <v>45</v>
      </c>
      <c r="D24" s="261">
        <v>23890</v>
      </c>
    </row>
    <row r="25" ht="26.1" customHeight="1" spans="1:4">
      <c r="A25" s="260" t="s">
        <v>46</v>
      </c>
      <c r="B25" s="261">
        <v>74206</v>
      </c>
      <c r="C25" s="606" t="s">
        <v>47</v>
      </c>
      <c r="D25" s="261">
        <v>51540</v>
      </c>
    </row>
    <row r="26" ht="26.1" customHeight="1" spans="1:4">
      <c r="A26" s="260" t="s">
        <v>48</v>
      </c>
      <c r="B26" s="261">
        <v>97135</v>
      </c>
      <c r="C26" s="606" t="s">
        <v>49</v>
      </c>
      <c r="D26" s="261">
        <f>163388+10796</f>
        <v>174184</v>
      </c>
    </row>
    <row r="27" ht="29.25" customHeight="1" spans="1:4">
      <c r="A27" s="610" t="s">
        <v>50</v>
      </c>
      <c r="B27" s="261">
        <v>316496</v>
      </c>
      <c r="C27" s="606" t="s">
        <v>51</v>
      </c>
      <c r="D27" s="261">
        <v>84785</v>
      </c>
    </row>
    <row r="28" ht="26.1" customHeight="1" spans="1:4">
      <c r="A28" s="260" t="s">
        <v>52</v>
      </c>
      <c r="B28" s="261">
        <v>29027</v>
      </c>
      <c r="C28" s="606" t="s">
        <v>53</v>
      </c>
      <c r="D28" s="261">
        <v>226</v>
      </c>
    </row>
    <row r="29" ht="26.1" customHeight="1" spans="1:4">
      <c r="A29" s="260" t="s">
        <v>54</v>
      </c>
      <c r="B29" s="261">
        <v>3804</v>
      </c>
      <c r="C29" s="606"/>
      <c r="D29" s="261"/>
    </row>
    <row r="30" ht="26.1" customHeight="1" spans="1:4">
      <c r="A30" s="260" t="s">
        <v>55</v>
      </c>
      <c r="B30" s="261">
        <v>44645</v>
      </c>
      <c r="C30" s="606"/>
      <c r="D30" s="261"/>
    </row>
    <row r="31" ht="26.1" customHeight="1" spans="1:4">
      <c r="A31" s="260" t="s">
        <v>56</v>
      </c>
      <c r="B31" s="261">
        <f>SUM(B32:B34)</f>
        <v>1595045</v>
      </c>
      <c r="C31" s="260" t="s">
        <v>57</v>
      </c>
      <c r="D31" s="261">
        <f>330294+834</f>
        <v>331128</v>
      </c>
    </row>
    <row r="32" ht="26.1" customHeight="1" spans="1:4">
      <c r="A32" s="260" t="s">
        <v>58</v>
      </c>
      <c r="B32" s="261">
        <v>92196</v>
      </c>
      <c r="C32" s="260" t="s">
        <v>59</v>
      </c>
      <c r="D32" s="261"/>
    </row>
    <row r="33" ht="26.1" customHeight="1" spans="1:4">
      <c r="A33" s="260" t="s">
        <v>60</v>
      </c>
      <c r="B33" s="261">
        <v>1471479</v>
      </c>
      <c r="C33" s="260" t="s">
        <v>61</v>
      </c>
      <c r="D33" s="261"/>
    </row>
    <row r="34" ht="26.1" customHeight="1" spans="1:4">
      <c r="A34" s="260" t="s">
        <v>62</v>
      </c>
      <c r="B34" s="261">
        <v>31370</v>
      </c>
      <c r="C34" s="260" t="s">
        <v>63</v>
      </c>
      <c r="D34" s="261"/>
    </row>
    <row r="35" ht="26.1" customHeight="1" spans="1:7">
      <c r="A35" s="260" t="s">
        <v>64</v>
      </c>
      <c r="B35" s="261"/>
      <c r="C35" s="260" t="s">
        <v>65</v>
      </c>
      <c r="D35" s="261">
        <f>62571-7500</f>
        <v>55071</v>
      </c>
      <c r="E35" s="380">
        <v>0</v>
      </c>
      <c r="G35" s="380">
        <f>D38-B38</f>
        <v>0</v>
      </c>
    </row>
    <row r="36" ht="26.1" customHeight="1" spans="1:4">
      <c r="A36" s="260" t="s">
        <v>66</v>
      </c>
      <c r="B36" s="261">
        <v>25821</v>
      </c>
      <c r="C36" s="260"/>
      <c r="D36" s="261"/>
    </row>
    <row r="37" ht="26.1" customHeight="1" spans="1:4">
      <c r="A37" s="260" t="s">
        <v>67</v>
      </c>
      <c r="B37" s="261">
        <v>253383</v>
      </c>
      <c r="C37" s="260"/>
      <c r="D37" s="261"/>
    </row>
    <row r="38" ht="26.1" customHeight="1" spans="1:6">
      <c r="A38" s="589" t="s">
        <v>68</v>
      </c>
      <c r="B38" s="261">
        <f>B5+B31+B35+B36+B37-1</f>
        <v>4227492</v>
      </c>
      <c r="C38" s="589" t="s">
        <v>69</v>
      </c>
      <c r="D38" s="261">
        <f>D5+D31+D32+D33+D35</f>
        <v>4227492</v>
      </c>
      <c r="F38" s="608">
        <v>0</v>
      </c>
    </row>
    <row r="39" ht="26.1" customHeight="1" spans="1:4">
      <c r="A39" s="607"/>
      <c r="B39" s="607"/>
      <c r="C39" s="607"/>
      <c r="D39" s="607"/>
    </row>
    <row r="40" ht="19.5" customHeight="1" spans="3:3">
      <c r="C40" s="608"/>
    </row>
    <row r="42" spans="3:3">
      <c r="C42" s="608"/>
    </row>
    <row r="43" spans="3:4">
      <c r="C43" s="608">
        <v>0</v>
      </c>
      <c r="D43" s="602">
        <v>0</v>
      </c>
    </row>
  </sheetData>
  <mergeCells count="2">
    <mergeCell ref="A2:D2"/>
    <mergeCell ref="A39:D39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43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E11" sqref="E11"/>
    </sheetView>
  </sheetViews>
  <sheetFormatPr defaultColWidth="8.75" defaultRowHeight="21" customHeight="1" outlineLevelCol="1"/>
  <cols>
    <col min="1" max="1" width="49.125" style="516" customWidth="1"/>
    <col min="2" max="2" width="23.125" style="517" customWidth="1"/>
    <col min="3" max="26" width="9" style="516" customWidth="1"/>
    <col min="27" max="16384" width="8.75" style="516"/>
  </cols>
  <sheetData>
    <row r="1" s="514" customFormat="1" ht="19.5" customHeight="1" spans="1:2">
      <c r="A1" s="514" t="s">
        <v>851</v>
      </c>
      <c r="B1" s="518"/>
    </row>
    <row r="2" s="515" customFormat="1" ht="48.75" customHeight="1" spans="1:2">
      <c r="A2" s="519" t="s">
        <v>852</v>
      </c>
      <c r="B2" s="519"/>
    </row>
    <row r="3" ht="24" customHeight="1" spans="1:2">
      <c r="A3" s="520"/>
      <c r="B3" s="521" t="s">
        <v>2</v>
      </c>
    </row>
    <row r="4" ht="24" customHeight="1" spans="1:2">
      <c r="A4" s="522" t="s">
        <v>3</v>
      </c>
      <c r="B4" s="523" t="s">
        <v>91</v>
      </c>
    </row>
    <row r="5" ht="24" customHeight="1" spans="1:2">
      <c r="A5" s="524" t="s">
        <v>123</v>
      </c>
      <c r="B5" s="525">
        <f>B6+B11+B22+B26+B29+B31+B33</f>
        <v>431099</v>
      </c>
    </row>
    <row r="6" ht="24" customHeight="1" spans="1:2">
      <c r="A6" s="526" t="s">
        <v>853</v>
      </c>
      <c r="B6" s="527">
        <f>SUM(B7:B10)</f>
        <v>145042</v>
      </c>
    </row>
    <row r="7" ht="24" customHeight="1" spans="1:2">
      <c r="A7" s="526" t="s">
        <v>854</v>
      </c>
      <c r="B7" s="527">
        <f>90710+15300</f>
        <v>106010</v>
      </c>
    </row>
    <row r="8" ht="24" customHeight="1" spans="1:2">
      <c r="A8" s="526" t="s">
        <v>855</v>
      </c>
      <c r="B8" s="527">
        <v>23345</v>
      </c>
    </row>
    <row r="9" ht="24" customHeight="1" spans="1:2">
      <c r="A9" s="526" t="s">
        <v>856</v>
      </c>
      <c r="B9" s="527">
        <v>11462</v>
      </c>
    </row>
    <row r="10" ht="24" customHeight="1" spans="1:2">
      <c r="A10" s="526" t="s">
        <v>857</v>
      </c>
      <c r="B10" s="527">
        <v>4225</v>
      </c>
    </row>
    <row r="11" ht="24" customHeight="1" spans="1:2">
      <c r="A11" s="526" t="s">
        <v>858</v>
      </c>
      <c r="B11" s="527">
        <v>20977</v>
      </c>
    </row>
    <row r="12" ht="24" customHeight="1" spans="1:2">
      <c r="A12" s="526" t="s">
        <v>859</v>
      </c>
      <c r="B12" s="527">
        <v>14821</v>
      </c>
    </row>
    <row r="13" ht="24" customHeight="1" spans="1:2">
      <c r="A13" s="526" t="s">
        <v>860</v>
      </c>
      <c r="B13" s="527">
        <v>27</v>
      </c>
    </row>
    <row r="14" ht="24" customHeight="1" spans="1:2">
      <c r="A14" s="526" t="s">
        <v>861</v>
      </c>
      <c r="B14" s="527">
        <v>33</v>
      </c>
    </row>
    <row r="15" ht="24" customHeight="1" spans="1:2">
      <c r="A15" s="526" t="s">
        <v>862</v>
      </c>
      <c r="B15" s="527">
        <v>256</v>
      </c>
    </row>
    <row r="16" ht="24" customHeight="1" spans="1:2">
      <c r="A16" s="526" t="s">
        <v>863</v>
      </c>
      <c r="B16" s="527">
        <v>295</v>
      </c>
    </row>
    <row r="17" ht="24" customHeight="1" spans="1:2">
      <c r="A17" s="526" t="s">
        <v>864</v>
      </c>
      <c r="B17" s="527">
        <v>226</v>
      </c>
    </row>
    <row r="18" ht="24" customHeight="1" spans="1:2">
      <c r="A18" s="526" t="s">
        <v>865</v>
      </c>
      <c r="B18" s="527">
        <v>65</v>
      </c>
    </row>
    <row r="19" ht="24" customHeight="1" spans="1:2">
      <c r="A19" s="526" t="s">
        <v>866</v>
      </c>
      <c r="B19" s="527">
        <v>2401</v>
      </c>
    </row>
    <row r="20" ht="24" customHeight="1" spans="1:2">
      <c r="A20" s="526" t="s">
        <v>867</v>
      </c>
      <c r="B20" s="527">
        <v>581</v>
      </c>
    </row>
    <row r="21" ht="24" customHeight="1" spans="1:2">
      <c r="A21" s="526" t="s">
        <v>868</v>
      </c>
      <c r="B21" s="527">
        <v>2273</v>
      </c>
    </row>
    <row r="22" ht="24" customHeight="1" spans="1:2">
      <c r="A22" s="526" t="s">
        <v>869</v>
      </c>
      <c r="B22" s="527">
        <v>482</v>
      </c>
    </row>
    <row r="23" ht="24" customHeight="1" spans="1:2">
      <c r="A23" s="526" t="s">
        <v>870</v>
      </c>
      <c r="B23" s="527">
        <v>151</v>
      </c>
    </row>
    <row r="24" ht="24" customHeight="1" spans="1:2">
      <c r="A24" s="526" t="s">
        <v>871</v>
      </c>
      <c r="B24" s="527">
        <v>331</v>
      </c>
    </row>
    <row r="25" ht="24" customHeight="1" spans="1:2">
      <c r="A25" s="526" t="s">
        <v>872</v>
      </c>
      <c r="B25" s="527">
        <v>0</v>
      </c>
    </row>
    <row r="26" ht="24" customHeight="1" spans="1:2">
      <c r="A26" s="526" t="s">
        <v>873</v>
      </c>
      <c r="B26" s="527">
        <f>B27+B28</f>
        <v>216436</v>
      </c>
    </row>
    <row r="27" ht="24" customHeight="1" spans="1:2">
      <c r="A27" s="526" t="s">
        <v>874</v>
      </c>
      <c r="B27" s="527">
        <f>145178+37400+15300-1</f>
        <v>197877</v>
      </c>
    </row>
    <row r="28" ht="24" customHeight="1" spans="1:2">
      <c r="A28" s="526" t="s">
        <v>875</v>
      </c>
      <c r="B28" s="527">
        <v>18559</v>
      </c>
    </row>
    <row r="29" ht="24" customHeight="1" spans="1:2">
      <c r="A29" s="526" t="s">
        <v>876</v>
      </c>
      <c r="B29" s="527">
        <v>131</v>
      </c>
    </row>
    <row r="30" ht="24" customHeight="1" spans="1:2">
      <c r="A30" s="526" t="s">
        <v>877</v>
      </c>
      <c r="B30" s="527">
        <v>131</v>
      </c>
    </row>
    <row r="31" ht="24" customHeight="1" spans="1:2">
      <c r="A31" s="526" t="s">
        <v>878</v>
      </c>
      <c r="B31" s="527">
        <v>38031</v>
      </c>
    </row>
    <row r="32" ht="24" customHeight="1" spans="1:2">
      <c r="A32" s="526" t="s">
        <v>879</v>
      </c>
      <c r="B32" s="528">
        <v>38031</v>
      </c>
    </row>
    <row r="33" ht="24" customHeight="1" spans="1:2">
      <c r="A33" s="526" t="s">
        <v>880</v>
      </c>
      <c r="B33" s="525">
        <v>10000</v>
      </c>
    </row>
    <row r="34" ht="24" customHeight="1" spans="1:2">
      <c r="A34" s="526" t="s">
        <v>881</v>
      </c>
      <c r="B34" s="525">
        <v>10000</v>
      </c>
    </row>
    <row r="35" ht="50.1" customHeight="1" spans="1:2">
      <c r="A35" s="529" t="s">
        <v>882</v>
      </c>
      <c r="B35" s="529"/>
    </row>
    <row r="36" ht="17.25" customHeight="1" spans="1:1">
      <c r="A36" s="530"/>
    </row>
    <row r="37" ht="17.25" customHeight="1" spans="1:1">
      <c r="A37" s="530"/>
    </row>
    <row r="38" ht="17.25" customHeight="1" spans="1:1">
      <c r="A38" s="530"/>
    </row>
    <row r="39" ht="17.25" customHeight="1" spans="1:1">
      <c r="A39" s="530"/>
    </row>
    <row r="40" ht="17.25" customHeight="1" spans="1:1">
      <c r="A40" s="530"/>
    </row>
    <row r="41" ht="17.25" customHeight="1" spans="1:1">
      <c r="A41" s="530"/>
    </row>
    <row r="42" customHeight="1" spans="1:1">
      <c r="A42" s="530"/>
    </row>
    <row r="43" customHeight="1" spans="1:1">
      <c r="A43" s="530"/>
    </row>
  </sheetData>
  <mergeCells count="2">
    <mergeCell ref="A2:B2"/>
    <mergeCell ref="A35:B35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34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K16" sqref="K16"/>
    </sheetView>
  </sheetViews>
  <sheetFormatPr defaultColWidth="8.75" defaultRowHeight="12.75" outlineLevelCol="4"/>
  <cols>
    <col min="1" max="1" width="27.125" style="498" customWidth="1"/>
    <col min="2" max="2" width="10.75" style="499" customWidth="1"/>
    <col min="3" max="4" width="10.75" style="498" customWidth="1"/>
    <col min="5" max="5" width="12.875" style="500" customWidth="1"/>
    <col min="6" max="25" width="9" style="500" customWidth="1"/>
    <col min="26" max="16384" width="8.75" style="500"/>
  </cols>
  <sheetData>
    <row r="1" s="496" customFormat="1" ht="19.5" customHeight="1" spans="1:2">
      <c r="A1" s="501" t="s">
        <v>883</v>
      </c>
      <c r="B1" s="502"/>
    </row>
    <row r="2" s="497" customFormat="1" ht="48.75" customHeight="1" spans="1:5">
      <c r="A2" s="306" t="s">
        <v>884</v>
      </c>
      <c r="B2" s="306"/>
      <c r="C2" s="306"/>
      <c r="D2" s="306"/>
      <c r="E2" s="306"/>
    </row>
    <row r="3" ht="18" customHeight="1" spans="5:5">
      <c r="E3" s="503" t="s">
        <v>2</v>
      </c>
    </row>
    <row r="4" ht="33" customHeight="1" spans="1:5">
      <c r="A4" s="504" t="s">
        <v>885</v>
      </c>
      <c r="B4" s="505" t="s">
        <v>886</v>
      </c>
      <c r="C4" s="506" t="s">
        <v>887</v>
      </c>
      <c r="D4" s="506" t="s">
        <v>888</v>
      </c>
      <c r="E4" s="506" t="s">
        <v>889</v>
      </c>
    </row>
    <row r="5" ht="20.1" customHeight="1" spans="1:5">
      <c r="A5" s="507" t="s">
        <v>9</v>
      </c>
      <c r="B5" s="508">
        <v>134733</v>
      </c>
      <c r="C5" s="508">
        <v>134669</v>
      </c>
      <c r="D5" s="508"/>
      <c r="E5" s="508">
        <v>64</v>
      </c>
    </row>
    <row r="6" ht="20.1" customHeight="1" spans="1:5">
      <c r="A6" s="507" t="s">
        <v>11</v>
      </c>
      <c r="B6" s="508">
        <v>110</v>
      </c>
      <c r="C6" s="508">
        <v>110</v>
      </c>
      <c r="D6" s="508"/>
      <c r="E6" s="508"/>
    </row>
    <row r="7" ht="20.1" customHeight="1" spans="1:5">
      <c r="A7" s="507" t="s">
        <v>13</v>
      </c>
      <c r="B7" s="508">
        <v>73843</v>
      </c>
      <c r="C7" s="508">
        <v>73843</v>
      </c>
      <c r="D7" s="508"/>
      <c r="E7" s="508"/>
    </row>
    <row r="8" ht="20.1" customHeight="1" spans="1:5">
      <c r="A8" s="507" t="s">
        <v>15</v>
      </c>
      <c r="B8" s="508">
        <v>198934</v>
      </c>
      <c r="C8" s="508">
        <v>198934</v>
      </c>
      <c r="D8" s="508"/>
      <c r="E8" s="508"/>
    </row>
    <row r="9" ht="20.1" customHeight="1" spans="1:5">
      <c r="A9" s="507" t="s">
        <v>17</v>
      </c>
      <c r="B9" s="508">
        <v>82267</v>
      </c>
      <c r="C9" s="508">
        <v>82267</v>
      </c>
      <c r="D9" s="508"/>
      <c r="E9" s="508"/>
    </row>
    <row r="10" ht="20.1" customHeight="1" spans="1:5">
      <c r="A10" s="507" t="s">
        <v>19</v>
      </c>
      <c r="B10" s="508">
        <v>9964</v>
      </c>
      <c r="C10" s="508">
        <v>9964</v>
      </c>
      <c r="D10" s="508"/>
      <c r="E10" s="508"/>
    </row>
    <row r="11" ht="20.1" customHeight="1" spans="1:5">
      <c r="A11" s="507" t="s">
        <v>21</v>
      </c>
      <c r="B11" s="508">
        <v>97985</v>
      </c>
      <c r="C11" s="508">
        <v>97985</v>
      </c>
      <c r="D11" s="508"/>
      <c r="E11" s="508"/>
    </row>
    <row r="12" ht="20.1" customHeight="1" spans="1:5">
      <c r="A12" s="507" t="s">
        <v>23</v>
      </c>
      <c r="B12" s="508">
        <v>238862</v>
      </c>
      <c r="C12" s="508">
        <v>237546</v>
      </c>
      <c r="D12" s="508"/>
      <c r="E12" s="508">
        <v>1316</v>
      </c>
    </row>
    <row r="13" ht="20.1" customHeight="1" spans="1:5">
      <c r="A13" s="507" t="s">
        <v>25</v>
      </c>
      <c r="B13" s="508">
        <v>2748</v>
      </c>
      <c r="C13" s="508">
        <v>2748</v>
      </c>
      <c r="D13" s="508"/>
      <c r="E13" s="508"/>
    </row>
    <row r="14" ht="20.1" customHeight="1" spans="1:5">
      <c r="A14" s="507" t="s">
        <v>27</v>
      </c>
      <c r="B14" s="508">
        <v>23224</v>
      </c>
      <c r="C14" s="508">
        <v>23224</v>
      </c>
      <c r="D14" s="508"/>
      <c r="E14" s="508"/>
    </row>
    <row r="15" ht="20.1" customHeight="1" spans="1:5">
      <c r="A15" s="507" t="s">
        <v>29</v>
      </c>
      <c r="B15" s="508">
        <v>36505</v>
      </c>
      <c r="C15" s="508">
        <v>35812</v>
      </c>
      <c r="D15" s="508"/>
      <c r="E15" s="508">
        <v>693</v>
      </c>
    </row>
    <row r="16" ht="20.1" customHeight="1" spans="1:5">
      <c r="A16" s="507" t="s">
        <v>31</v>
      </c>
      <c r="B16" s="508">
        <v>10407</v>
      </c>
      <c r="C16" s="508">
        <v>10407</v>
      </c>
      <c r="D16" s="508"/>
      <c r="E16" s="508"/>
    </row>
    <row r="17" ht="20.1" customHeight="1" spans="1:5">
      <c r="A17" s="507" t="s">
        <v>33</v>
      </c>
      <c r="B17" s="508">
        <v>1706</v>
      </c>
      <c r="C17" s="508">
        <v>1706</v>
      </c>
      <c r="D17" s="508"/>
      <c r="E17" s="508"/>
    </row>
    <row r="18" ht="20.1" customHeight="1" spans="1:5">
      <c r="A18" s="507" t="s">
        <v>35</v>
      </c>
      <c r="B18" s="508">
        <v>1886</v>
      </c>
      <c r="C18" s="508">
        <v>1886</v>
      </c>
      <c r="D18" s="508"/>
      <c r="E18" s="508">
        <v>0</v>
      </c>
    </row>
    <row r="19" ht="20.1" customHeight="1" spans="1:5">
      <c r="A19" s="507" t="s">
        <v>37</v>
      </c>
      <c r="B19" s="508"/>
      <c r="C19" s="508"/>
      <c r="D19" s="508"/>
      <c r="E19" s="508">
        <v>0</v>
      </c>
    </row>
    <row r="20" ht="20.1" customHeight="1" spans="1:5">
      <c r="A20" s="507" t="s">
        <v>39</v>
      </c>
      <c r="B20" s="508">
        <v>10844</v>
      </c>
      <c r="C20" s="508">
        <v>10844</v>
      </c>
      <c r="D20" s="508"/>
      <c r="E20" s="508">
        <v>0</v>
      </c>
    </row>
    <row r="21" ht="20.1" customHeight="1" spans="1:5">
      <c r="A21" s="507" t="s">
        <v>41</v>
      </c>
      <c r="B21" s="508">
        <v>38577</v>
      </c>
      <c r="C21" s="508">
        <v>38577</v>
      </c>
      <c r="D21" s="508"/>
      <c r="E21" s="508">
        <v>0</v>
      </c>
    </row>
    <row r="22" ht="20.1" customHeight="1" spans="1:5">
      <c r="A22" s="507" t="s">
        <v>43</v>
      </c>
      <c r="B22" s="508">
        <v>1944</v>
      </c>
      <c r="C22" s="508">
        <v>1944</v>
      </c>
      <c r="D22" s="508"/>
      <c r="E22" s="508">
        <v>0</v>
      </c>
    </row>
    <row r="23" ht="20.1" customHeight="1" spans="1:5">
      <c r="A23" s="507" t="s">
        <v>45</v>
      </c>
      <c r="B23" s="508">
        <v>6242</v>
      </c>
      <c r="C23" s="508">
        <v>6242</v>
      </c>
      <c r="D23" s="508"/>
      <c r="E23" s="508">
        <v>0</v>
      </c>
    </row>
    <row r="24" ht="20.1" customHeight="1" spans="1:5">
      <c r="A24" s="507" t="s">
        <v>47</v>
      </c>
      <c r="B24" s="508">
        <v>10000</v>
      </c>
      <c r="C24" s="508">
        <v>10000</v>
      </c>
      <c r="D24" s="508"/>
      <c r="E24" s="508">
        <v>0</v>
      </c>
    </row>
    <row r="25" ht="20.1" customHeight="1" spans="1:5">
      <c r="A25" s="507" t="s">
        <v>49</v>
      </c>
      <c r="B25" s="508">
        <f>106160+10796</f>
        <v>116956</v>
      </c>
      <c r="C25" s="509">
        <v>116956</v>
      </c>
      <c r="D25" s="509"/>
      <c r="E25" s="508">
        <v>0</v>
      </c>
    </row>
    <row r="26" ht="20.1" customHeight="1" spans="1:5">
      <c r="A26" s="507" t="s">
        <v>890</v>
      </c>
      <c r="B26" s="508">
        <v>11684</v>
      </c>
      <c r="C26" s="509">
        <v>11684</v>
      </c>
      <c r="D26" s="509"/>
      <c r="E26" s="508">
        <v>0</v>
      </c>
    </row>
    <row r="27" ht="20.1" customHeight="1" spans="1:5">
      <c r="A27" s="507" t="s">
        <v>51</v>
      </c>
      <c r="B27" s="508">
        <v>18402</v>
      </c>
      <c r="C27" s="509">
        <v>18402</v>
      </c>
      <c r="D27" s="509"/>
      <c r="E27" s="508">
        <v>0</v>
      </c>
    </row>
    <row r="28" ht="20.1" customHeight="1" spans="1:5">
      <c r="A28" s="507" t="s">
        <v>53</v>
      </c>
      <c r="B28" s="508">
        <v>222</v>
      </c>
      <c r="C28" s="509">
        <v>222</v>
      </c>
      <c r="D28" s="509"/>
      <c r="E28" s="508">
        <v>0</v>
      </c>
    </row>
    <row r="29" ht="20.1" customHeight="1" spans="1:5">
      <c r="A29" s="506" t="s">
        <v>891</v>
      </c>
      <c r="B29" s="508">
        <f>SUM(B5:B28)+1</f>
        <v>1128046</v>
      </c>
      <c r="C29" s="508">
        <f>SUM(C5:C28)+1</f>
        <v>1125973</v>
      </c>
      <c r="D29" s="508">
        <f>SUM(D5:D28)</f>
        <v>0</v>
      </c>
      <c r="E29" s="508">
        <f>SUM(E5:E28)</f>
        <v>2073</v>
      </c>
    </row>
    <row r="30" ht="23.1" customHeight="1" spans="1:4">
      <c r="A30" s="510"/>
      <c r="B30" s="511"/>
      <c r="C30" s="510"/>
      <c r="D30" s="510"/>
    </row>
    <row r="31" ht="24" customHeight="1" spans="3:3">
      <c r="C31" s="512"/>
    </row>
    <row r="34" spans="3:3">
      <c r="C34" s="513"/>
    </row>
  </sheetData>
  <mergeCells count="2">
    <mergeCell ref="A2:E2"/>
    <mergeCell ref="A30:D30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P83"/>
  <sheetViews>
    <sheetView showZeros="0" workbookViewId="0">
      <pane ySplit="7" topLeftCell="A62" activePane="bottomLeft" state="frozen"/>
      <selection/>
      <selection pane="bottomLeft" activeCell="S9" sqref="S9"/>
    </sheetView>
  </sheetViews>
  <sheetFormatPr defaultColWidth="8.75" defaultRowHeight="22.5" customHeight="1"/>
  <cols>
    <col min="1" max="1" width="43.625" style="465" customWidth="1"/>
    <col min="2" max="2" width="10" style="466" customWidth="1"/>
    <col min="3" max="3" width="8.75" style="466" customWidth="1"/>
    <col min="4" max="4" width="10.25" style="466" customWidth="1"/>
    <col min="5" max="10" width="7.875" style="466" customWidth="1"/>
    <col min="11" max="11" width="7.25" style="466" customWidth="1"/>
    <col min="12" max="12" width="8" style="466" customWidth="1"/>
    <col min="13" max="16" width="7.25" style="466" customWidth="1"/>
    <col min="17" max="29" width="9" style="466" customWidth="1"/>
    <col min="30" max="16384" width="8.75" style="466"/>
  </cols>
  <sheetData>
    <row r="1" s="462" customFormat="1" ht="19.5" customHeight="1" spans="1:16">
      <c r="A1" s="467" t="s">
        <v>892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</row>
    <row r="2" s="463" customFormat="1" ht="48.75" customHeight="1" spans="1:16">
      <c r="A2" s="469" t="s">
        <v>893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</row>
    <row r="3" ht="18.75" customHeight="1" spans="1:16">
      <c r="A3" s="470"/>
      <c r="B3" s="471"/>
      <c r="C3" s="472"/>
      <c r="D3" s="472"/>
      <c r="E3" s="473"/>
      <c r="F3" s="472"/>
      <c r="G3" s="472"/>
      <c r="H3" s="472"/>
      <c r="I3" s="472"/>
      <c r="J3" s="472"/>
      <c r="K3" s="472"/>
      <c r="L3" s="472"/>
      <c r="M3" s="472"/>
      <c r="N3" s="472"/>
      <c r="O3" s="473" t="s">
        <v>126</v>
      </c>
      <c r="P3" s="473"/>
    </row>
    <row r="4" ht="20.1" customHeight="1" spans="1:16">
      <c r="A4" s="474" t="s">
        <v>3</v>
      </c>
      <c r="B4" s="475" t="s">
        <v>894</v>
      </c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</row>
    <row r="5" ht="32.25" customHeight="1" spans="1:16">
      <c r="A5" s="474"/>
      <c r="B5" s="475" t="s">
        <v>123</v>
      </c>
      <c r="C5" s="475" t="s">
        <v>895</v>
      </c>
      <c r="D5" s="474" t="s">
        <v>896</v>
      </c>
      <c r="E5" s="475" t="s">
        <v>897</v>
      </c>
      <c r="F5" s="475" t="s">
        <v>898</v>
      </c>
      <c r="G5" s="475" t="s">
        <v>899</v>
      </c>
      <c r="H5" s="475" t="s">
        <v>900</v>
      </c>
      <c r="I5" s="475" t="s">
        <v>901</v>
      </c>
      <c r="J5" s="475" t="s">
        <v>902</v>
      </c>
      <c r="K5" s="475" t="s">
        <v>903</v>
      </c>
      <c r="L5" s="475" t="s">
        <v>904</v>
      </c>
      <c r="M5" s="475" t="s">
        <v>905</v>
      </c>
      <c r="N5" s="475" t="s">
        <v>906</v>
      </c>
      <c r="O5" s="475" t="s">
        <v>907</v>
      </c>
      <c r="P5" s="475" t="s">
        <v>908</v>
      </c>
    </row>
    <row r="6" customHeight="1" spans="1:16">
      <c r="A6" s="476" t="s">
        <v>123</v>
      </c>
      <c r="B6" s="477">
        <f>C6+D6</f>
        <v>1595045</v>
      </c>
      <c r="C6" s="477">
        <f>C7+C14+C50</f>
        <v>403059</v>
      </c>
      <c r="D6" s="477">
        <f t="shared" ref="D6:D69" si="0">SUM(E6:P6)</f>
        <v>1191986</v>
      </c>
      <c r="E6" s="477">
        <f t="shared" ref="E6:N6" si="1">E7+E14+E50</f>
        <v>245114</v>
      </c>
      <c r="F6" s="477">
        <f t="shared" si="1"/>
        <v>132911</v>
      </c>
      <c r="G6" s="477">
        <f t="shared" si="1"/>
        <v>223814</v>
      </c>
      <c r="H6" s="477">
        <f t="shared" si="1"/>
        <v>165387</v>
      </c>
      <c r="I6" s="477">
        <f t="shared" si="1"/>
        <v>187832</v>
      </c>
      <c r="J6" s="477">
        <f t="shared" si="1"/>
        <v>89863</v>
      </c>
      <c r="K6" s="477">
        <f t="shared" si="1"/>
        <v>39346</v>
      </c>
      <c r="L6" s="477">
        <f t="shared" si="1"/>
        <v>37019</v>
      </c>
      <c r="M6" s="477">
        <f t="shared" si="1"/>
        <v>51025</v>
      </c>
      <c r="N6" s="477">
        <f t="shared" si="1"/>
        <v>11518</v>
      </c>
      <c r="O6" s="477">
        <v>-1078</v>
      </c>
      <c r="P6" s="477">
        <f>P7+P14+P50</f>
        <v>9235</v>
      </c>
    </row>
    <row r="7" customHeight="1" spans="1:16">
      <c r="A7" s="478" t="s">
        <v>909</v>
      </c>
      <c r="B7" s="477">
        <f t="shared" ref="B7:N7" si="2">SUM(B8:B13)</f>
        <v>92196</v>
      </c>
      <c r="C7" s="477">
        <f t="shared" si="2"/>
        <v>15447</v>
      </c>
      <c r="D7" s="477">
        <f t="shared" si="0"/>
        <v>76749</v>
      </c>
      <c r="E7" s="477">
        <f t="shared" si="2"/>
        <v>4510</v>
      </c>
      <c r="F7" s="477">
        <f t="shared" si="2"/>
        <v>8910</v>
      </c>
      <c r="G7" s="477">
        <f t="shared" si="2"/>
        <v>5910</v>
      </c>
      <c r="H7" s="477">
        <f t="shared" si="2"/>
        <v>9062</v>
      </c>
      <c r="I7" s="477">
        <f t="shared" si="2"/>
        <v>25592</v>
      </c>
      <c r="J7" s="477">
        <f t="shared" si="2"/>
        <v>3851</v>
      </c>
      <c r="K7" s="477">
        <f t="shared" si="2"/>
        <v>6092</v>
      </c>
      <c r="L7" s="477">
        <f t="shared" si="2"/>
        <v>6913</v>
      </c>
      <c r="M7" s="477">
        <f t="shared" si="2"/>
        <v>6378</v>
      </c>
      <c r="N7" s="477">
        <f t="shared" si="2"/>
        <v>-657</v>
      </c>
      <c r="O7" s="477">
        <v>-3925</v>
      </c>
      <c r="P7" s="477">
        <f>SUM(P8:P13)</f>
        <v>4113</v>
      </c>
    </row>
    <row r="8" customHeight="1" spans="1:16">
      <c r="A8" s="395" t="s">
        <v>910</v>
      </c>
      <c r="B8" s="477">
        <f t="shared" ref="B8:B71" si="3">C8+D8</f>
        <v>11500</v>
      </c>
      <c r="C8" s="477">
        <v>5999</v>
      </c>
      <c r="D8" s="477">
        <f t="shared" si="0"/>
        <v>5501</v>
      </c>
      <c r="E8" s="479">
        <v>518</v>
      </c>
      <c r="F8" s="479">
        <v>545</v>
      </c>
      <c r="G8" s="479">
        <v>212</v>
      </c>
      <c r="H8" s="479">
        <v>400</v>
      </c>
      <c r="I8" s="479">
        <v>481</v>
      </c>
      <c r="J8" s="490">
        <v>947</v>
      </c>
      <c r="K8" s="479">
        <v>515</v>
      </c>
      <c r="L8" s="491">
        <v>766</v>
      </c>
      <c r="M8" s="479">
        <v>862</v>
      </c>
      <c r="N8" s="479">
        <v>169</v>
      </c>
      <c r="O8" s="479">
        <v>86</v>
      </c>
      <c r="P8" s="483"/>
    </row>
    <row r="9" customHeight="1" spans="1:16">
      <c r="A9" s="395" t="s">
        <v>911</v>
      </c>
      <c r="B9" s="477">
        <f t="shared" si="3"/>
        <v>15956</v>
      </c>
      <c r="C9" s="477">
        <v>5826</v>
      </c>
      <c r="D9" s="477">
        <f t="shared" si="0"/>
        <v>10130</v>
      </c>
      <c r="E9" s="479">
        <v>2130</v>
      </c>
      <c r="F9" s="479">
        <v>1293</v>
      </c>
      <c r="G9" s="479">
        <v>1497</v>
      </c>
      <c r="H9" s="479">
        <v>1591</v>
      </c>
      <c r="I9" s="479">
        <v>1916</v>
      </c>
      <c r="J9" s="490">
        <v>928</v>
      </c>
      <c r="K9" s="479">
        <v>187</v>
      </c>
      <c r="L9" s="491">
        <v>192</v>
      </c>
      <c r="M9" s="479">
        <v>191</v>
      </c>
      <c r="N9" s="479">
        <v>205</v>
      </c>
      <c r="O9" s="479"/>
      <c r="P9" s="483"/>
    </row>
    <row r="10" customHeight="1" spans="1:16">
      <c r="A10" s="395" t="s">
        <v>912</v>
      </c>
      <c r="B10" s="477">
        <f t="shared" si="3"/>
        <v>59432</v>
      </c>
      <c r="C10" s="477">
        <v>28960</v>
      </c>
      <c r="D10" s="477">
        <f t="shared" si="0"/>
        <v>30472</v>
      </c>
      <c r="E10" s="479">
        <v>1324</v>
      </c>
      <c r="F10" s="479">
        <v>3316</v>
      </c>
      <c r="G10" s="479">
        <v>734</v>
      </c>
      <c r="H10" s="479">
        <v>873</v>
      </c>
      <c r="I10" s="479">
        <v>12119</v>
      </c>
      <c r="J10" s="490">
        <v>7003</v>
      </c>
      <c r="K10" s="479">
        <v>1664</v>
      </c>
      <c r="L10" s="491">
        <v>1718</v>
      </c>
      <c r="M10" s="479">
        <v>1406</v>
      </c>
      <c r="N10" s="479">
        <v>315</v>
      </c>
      <c r="O10" s="479"/>
      <c r="P10" s="483"/>
    </row>
    <row r="11" customHeight="1" spans="1:16">
      <c r="A11" s="395" t="s">
        <v>913</v>
      </c>
      <c r="B11" s="477">
        <f t="shared" si="3"/>
        <v>4519</v>
      </c>
      <c r="C11" s="477">
        <v>2620</v>
      </c>
      <c r="D11" s="477">
        <f t="shared" si="0"/>
        <v>1899</v>
      </c>
      <c r="E11" s="479">
        <v>1</v>
      </c>
      <c r="F11" s="479">
        <v>112</v>
      </c>
      <c r="G11" s="479">
        <v>253</v>
      </c>
      <c r="H11" s="479">
        <v>3</v>
      </c>
      <c r="I11" s="479">
        <v>1530</v>
      </c>
      <c r="J11" s="490"/>
      <c r="K11" s="479"/>
      <c r="L11" s="491"/>
      <c r="M11" s="479"/>
      <c r="N11" s="479"/>
      <c r="O11" s="479"/>
      <c r="P11" s="483"/>
    </row>
    <row r="12" customHeight="1" spans="1:16">
      <c r="A12" s="395" t="s">
        <v>914</v>
      </c>
      <c r="B12" s="477">
        <f t="shared" si="3"/>
        <v>789</v>
      </c>
      <c r="C12" s="477">
        <v>-27958</v>
      </c>
      <c r="D12" s="477">
        <f t="shared" si="0"/>
        <v>28747</v>
      </c>
      <c r="E12" s="479">
        <v>537</v>
      </c>
      <c r="F12" s="479">
        <v>3644</v>
      </c>
      <c r="G12" s="479">
        <v>3214</v>
      </c>
      <c r="H12" s="479">
        <v>6195</v>
      </c>
      <c r="I12" s="479">
        <v>9546</v>
      </c>
      <c r="J12" s="490">
        <v>-5027</v>
      </c>
      <c r="K12" s="479">
        <v>3726</v>
      </c>
      <c r="L12" s="491">
        <v>4237</v>
      </c>
      <c r="M12" s="479">
        <v>3919</v>
      </c>
      <c r="N12" s="479">
        <v>-1346</v>
      </c>
      <c r="O12" s="479">
        <v>-4011</v>
      </c>
      <c r="P12" s="483">
        <v>4113</v>
      </c>
    </row>
    <row r="13" customHeight="1" spans="1:16">
      <c r="A13" s="395" t="s">
        <v>915</v>
      </c>
      <c r="B13" s="477">
        <f t="shared" si="3"/>
        <v>0</v>
      </c>
      <c r="C13" s="477"/>
      <c r="D13" s="477">
        <f t="shared" si="0"/>
        <v>0</v>
      </c>
      <c r="E13" s="479"/>
      <c r="F13" s="479"/>
      <c r="G13" s="479"/>
      <c r="H13" s="479"/>
      <c r="I13" s="479"/>
      <c r="J13" s="490"/>
      <c r="K13" s="479"/>
      <c r="L13" s="491"/>
      <c r="M13" s="479"/>
      <c r="N13" s="479"/>
      <c r="O13" s="479"/>
      <c r="P13" s="483"/>
    </row>
    <row r="14" customHeight="1" spans="1:16">
      <c r="A14" s="478" t="s">
        <v>916</v>
      </c>
      <c r="B14" s="477">
        <f t="shared" si="3"/>
        <v>1471479</v>
      </c>
      <c r="C14" s="477">
        <f t="shared" ref="C14:N14" si="4">SUM(C15:C49)</f>
        <v>385540</v>
      </c>
      <c r="D14" s="477">
        <f t="shared" si="0"/>
        <v>1085939</v>
      </c>
      <c r="E14" s="477">
        <f t="shared" si="4"/>
        <v>228889</v>
      </c>
      <c r="F14" s="477">
        <f t="shared" si="4"/>
        <v>121210</v>
      </c>
      <c r="G14" s="477">
        <f t="shared" si="4"/>
        <v>216082</v>
      </c>
      <c r="H14" s="477">
        <f t="shared" si="4"/>
        <v>150507</v>
      </c>
      <c r="I14" s="477">
        <f t="shared" si="4"/>
        <v>161369</v>
      </c>
      <c r="J14" s="477">
        <f t="shared" si="4"/>
        <v>80152</v>
      </c>
      <c r="K14" s="477">
        <f t="shared" si="4"/>
        <v>32953</v>
      </c>
      <c r="L14" s="477">
        <f t="shared" si="4"/>
        <v>30106</v>
      </c>
      <c r="M14" s="477">
        <f t="shared" si="4"/>
        <v>44647</v>
      </c>
      <c r="N14" s="477">
        <f t="shared" si="4"/>
        <v>12055</v>
      </c>
      <c r="O14" s="477">
        <v>2847</v>
      </c>
      <c r="P14" s="477">
        <f>SUM(P15:P49)</f>
        <v>5122</v>
      </c>
    </row>
    <row r="15" customHeight="1" spans="1:16">
      <c r="A15" s="395" t="s">
        <v>917</v>
      </c>
      <c r="B15" s="477">
        <f t="shared" si="3"/>
        <v>0</v>
      </c>
      <c r="C15" s="477"/>
      <c r="D15" s="477">
        <f t="shared" si="0"/>
        <v>0</v>
      </c>
      <c r="E15" s="477"/>
      <c r="F15" s="477"/>
      <c r="G15" s="477"/>
      <c r="H15" s="477">
        <v>0</v>
      </c>
      <c r="I15" s="477"/>
      <c r="J15" s="477"/>
      <c r="K15" s="477"/>
      <c r="L15" s="477"/>
      <c r="M15" s="477"/>
      <c r="N15" s="477"/>
      <c r="O15" s="477"/>
      <c r="P15" s="477"/>
    </row>
    <row r="16" customHeight="1" spans="1:16">
      <c r="A16" s="480" t="s">
        <v>918</v>
      </c>
      <c r="B16" s="477">
        <f t="shared" si="3"/>
        <v>375656</v>
      </c>
      <c r="C16" s="477">
        <f>58568+6650-25</f>
        <v>65193</v>
      </c>
      <c r="D16" s="477">
        <f t="shared" si="0"/>
        <v>310463</v>
      </c>
      <c r="E16" s="477">
        <v>76779</v>
      </c>
      <c r="F16" s="477">
        <v>29621</v>
      </c>
      <c r="G16" s="477">
        <v>69103</v>
      </c>
      <c r="H16" s="477">
        <v>38530</v>
      </c>
      <c r="I16" s="477">
        <v>37644</v>
      </c>
      <c r="J16" s="477">
        <v>21207</v>
      </c>
      <c r="K16" s="477">
        <v>9589</v>
      </c>
      <c r="L16" s="477">
        <v>10242</v>
      </c>
      <c r="M16" s="477">
        <v>9012</v>
      </c>
      <c r="N16" s="477">
        <v>7609</v>
      </c>
      <c r="O16" s="477">
        <v>658</v>
      </c>
      <c r="P16" s="477">
        <v>469</v>
      </c>
    </row>
    <row r="17" customHeight="1" spans="1:16">
      <c r="A17" s="481" t="s">
        <v>919</v>
      </c>
      <c r="B17" s="477">
        <f t="shared" si="3"/>
        <v>130489</v>
      </c>
      <c r="C17" s="477"/>
      <c r="D17" s="477">
        <f t="shared" si="0"/>
        <v>130489</v>
      </c>
      <c r="E17" s="477">
        <v>31355</v>
      </c>
      <c r="F17" s="477">
        <v>11067</v>
      </c>
      <c r="G17" s="477">
        <v>28418</v>
      </c>
      <c r="H17" s="477">
        <v>14832</v>
      </c>
      <c r="I17" s="477">
        <v>14584</v>
      </c>
      <c r="J17" s="477">
        <v>11263</v>
      </c>
      <c r="K17" s="477">
        <v>7063</v>
      </c>
      <c r="L17" s="477">
        <v>6249</v>
      </c>
      <c r="M17" s="477">
        <v>5658</v>
      </c>
      <c r="N17" s="477"/>
      <c r="O17" s="477"/>
      <c r="P17" s="477"/>
    </row>
    <row r="18" customHeight="1" spans="1:16">
      <c r="A18" s="481" t="s">
        <v>920</v>
      </c>
      <c r="B18" s="477">
        <f t="shared" si="3"/>
        <v>7823</v>
      </c>
      <c r="C18" s="477">
        <f>921+5000</f>
        <v>5921</v>
      </c>
      <c r="D18" s="477">
        <f t="shared" si="0"/>
        <v>1902</v>
      </c>
      <c r="E18" s="477">
        <v>222</v>
      </c>
      <c r="F18" s="477">
        <v>245</v>
      </c>
      <c r="G18" s="477">
        <v>284</v>
      </c>
      <c r="H18" s="477">
        <v>256</v>
      </c>
      <c r="I18" s="477">
        <v>279</v>
      </c>
      <c r="J18" s="477">
        <v>134</v>
      </c>
      <c r="K18" s="477">
        <v>66</v>
      </c>
      <c r="L18" s="477">
        <v>85</v>
      </c>
      <c r="M18" s="477">
        <v>71</v>
      </c>
      <c r="N18" s="477">
        <v>237</v>
      </c>
      <c r="O18" s="477">
        <v>2</v>
      </c>
      <c r="P18" s="477">
        <v>21</v>
      </c>
    </row>
    <row r="19" customHeight="1" spans="1:16">
      <c r="A19" s="481" t="s">
        <v>921</v>
      </c>
      <c r="B19" s="477">
        <f t="shared" si="3"/>
        <v>8300</v>
      </c>
      <c r="C19" s="477"/>
      <c r="D19" s="477">
        <f t="shared" si="0"/>
        <v>8300</v>
      </c>
      <c r="E19" s="477"/>
      <c r="F19" s="477">
        <v>6300</v>
      </c>
      <c r="G19" s="477"/>
      <c r="H19" s="477">
        <v>0</v>
      </c>
      <c r="I19" s="477"/>
      <c r="J19" s="477">
        <v>2000</v>
      </c>
      <c r="K19" s="477"/>
      <c r="L19" s="477"/>
      <c r="M19" s="477"/>
      <c r="N19" s="477"/>
      <c r="O19" s="477"/>
      <c r="P19" s="477"/>
    </row>
    <row r="20" customHeight="1" spans="1:16">
      <c r="A20" s="481" t="s">
        <v>922</v>
      </c>
      <c r="B20" s="477">
        <f t="shared" si="3"/>
        <v>0</v>
      </c>
      <c r="C20" s="477"/>
      <c r="D20" s="477">
        <f t="shared" si="0"/>
        <v>0</v>
      </c>
      <c r="E20" s="477"/>
      <c r="F20" s="477"/>
      <c r="G20" s="477"/>
      <c r="H20" s="477">
        <v>0</v>
      </c>
      <c r="I20" s="477"/>
      <c r="J20" s="477"/>
      <c r="K20" s="477"/>
      <c r="L20" s="477"/>
      <c r="M20" s="477"/>
      <c r="N20" s="477"/>
      <c r="O20" s="477"/>
      <c r="P20" s="477"/>
    </row>
    <row r="21" customHeight="1" spans="1:16">
      <c r="A21" s="481" t="s">
        <v>923</v>
      </c>
      <c r="B21" s="477">
        <f t="shared" si="3"/>
        <v>11210</v>
      </c>
      <c r="C21" s="477"/>
      <c r="D21" s="477">
        <f t="shared" si="0"/>
        <v>11210</v>
      </c>
      <c r="E21" s="477">
        <v>147</v>
      </c>
      <c r="F21" s="477">
        <v>1602</v>
      </c>
      <c r="G21" s="477">
        <v>4941</v>
      </c>
      <c r="H21" s="477">
        <v>2183</v>
      </c>
      <c r="I21" s="477">
        <v>2337</v>
      </c>
      <c r="J21" s="477"/>
      <c r="K21" s="477"/>
      <c r="L21" s="477"/>
      <c r="M21" s="477"/>
      <c r="N21" s="477"/>
      <c r="O21" s="477"/>
      <c r="P21" s="477"/>
    </row>
    <row r="22" customHeight="1" spans="1:16">
      <c r="A22" s="481" t="s">
        <v>924</v>
      </c>
      <c r="B22" s="477">
        <f t="shared" si="3"/>
        <v>11490</v>
      </c>
      <c r="C22" s="477"/>
      <c r="D22" s="477">
        <f t="shared" si="0"/>
        <v>11490</v>
      </c>
      <c r="E22" s="477">
        <v>4356</v>
      </c>
      <c r="F22" s="477">
        <v>1684</v>
      </c>
      <c r="G22" s="477">
        <v>3307</v>
      </c>
      <c r="H22" s="477">
        <v>2143</v>
      </c>
      <c r="I22" s="477"/>
      <c r="J22" s="477"/>
      <c r="K22" s="477"/>
      <c r="L22" s="477"/>
      <c r="M22" s="477"/>
      <c r="N22" s="477"/>
      <c r="O22" s="477"/>
      <c r="P22" s="477"/>
    </row>
    <row r="23" customHeight="1" spans="1:16">
      <c r="A23" s="481" t="s">
        <v>925</v>
      </c>
      <c r="B23" s="477">
        <f t="shared" si="3"/>
        <v>197333</v>
      </c>
      <c r="C23" s="477">
        <v>31651</v>
      </c>
      <c r="D23" s="477">
        <f t="shared" si="0"/>
        <v>165682</v>
      </c>
      <c r="E23" s="477">
        <v>24014</v>
      </c>
      <c r="F23" s="477">
        <v>21512</v>
      </c>
      <c r="G23" s="477">
        <v>27566</v>
      </c>
      <c r="H23" s="477">
        <v>24124</v>
      </c>
      <c r="I23" s="477">
        <v>28776</v>
      </c>
      <c r="J23" s="477">
        <v>15335</v>
      </c>
      <c r="K23" s="477">
        <v>8521</v>
      </c>
      <c r="L23" s="477">
        <v>6688</v>
      </c>
      <c r="M23" s="477">
        <v>6834</v>
      </c>
      <c r="N23" s="477">
        <v>1510</v>
      </c>
      <c r="O23" s="477">
        <v>276</v>
      </c>
      <c r="P23" s="477">
        <v>526</v>
      </c>
    </row>
    <row r="24" customHeight="1" spans="1:16">
      <c r="A24" s="481" t="s">
        <v>926</v>
      </c>
      <c r="B24" s="477">
        <f t="shared" si="3"/>
        <v>1100</v>
      </c>
      <c r="C24" s="477"/>
      <c r="D24" s="477">
        <f t="shared" si="0"/>
        <v>1100</v>
      </c>
      <c r="E24" s="477">
        <v>1100</v>
      </c>
      <c r="F24" s="477"/>
      <c r="G24" s="477"/>
      <c r="H24" s="477">
        <v>0</v>
      </c>
      <c r="I24" s="477"/>
      <c r="J24" s="477"/>
      <c r="K24" s="477"/>
      <c r="L24" s="477"/>
      <c r="M24" s="477"/>
      <c r="N24" s="477"/>
      <c r="O24" s="477"/>
      <c r="P24" s="477"/>
    </row>
    <row r="25" customHeight="1" spans="1:16">
      <c r="A25" s="480" t="s">
        <v>927</v>
      </c>
      <c r="B25" s="477">
        <f t="shared" si="3"/>
        <v>380</v>
      </c>
      <c r="C25" s="477"/>
      <c r="D25" s="477">
        <f t="shared" si="0"/>
        <v>380</v>
      </c>
      <c r="E25" s="477"/>
      <c r="F25" s="477"/>
      <c r="G25" s="477">
        <v>200</v>
      </c>
      <c r="H25" s="477">
        <v>180</v>
      </c>
      <c r="I25" s="477"/>
      <c r="J25" s="477"/>
      <c r="K25" s="477"/>
      <c r="L25" s="477"/>
      <c r="M25" s="477"/>
      <c r="N25" s="477"/>
      <c r="O25" s="477"/>
      <c r="P25" s="477"/>
    </row>
    <row r="26" customHeight="1" spans="1:16">
      <c r="A26" s="481" t="s">
        <v>928</v>
      </c>
      <c r="B26" s="477">
        <f t="shared" si="3"/>
        <v>0</v>
      </c>
      <c r="C26" s="477"/>
      <c r="D26" s="477">
        <f t="shared" si="0"/>
        <v>0</v>
      </c>
      <c r="E26" s="477"/>
      <c r="F26" s="477"/>
      <c r="G26" s="477"/>
      <c r="H26" s="477">
        <v>0</v>
      </c>
      <c r="I26" s="477"/>
      <c r="J26" s="477"/>
      <c r="K26" s="477"/>
      <c r="L26" s="477"/>
      <c r="M26" s="477"/>
      <c r="N26" s="477"/>
      <c r="O26" s="477"/>
      <c r="P26" s="477"/>
    </row>
    <row r="27" customHeight="1" spans="1:16">
      <c r="A27" s="481" t="s">
        <v>929</v>
      </c>
      <c r="B27" s="477">
        <f t="shared" si="3"/>
        <v>33042</v>
      </c>
      <c r="C27" s="477"/>
      <c r="D27" s="477">
        <f t="shared" si="0"/>
        <v>33042</v>
      </c>
      <c r="E27" s="477">
        <v>11666</v>
      </c>
      <c r="F27" s="477">
        <v>2839</v>
      </c>
      <c r="G27" s="477">
        <v>7143</v>
      </c>
      <c r="H27" s="477">
        <v>3884</v>
      </c>
      <c r="I27" s="477">
        <v>5017</v>
      </c>
      <c r="J27" s="477">
        <v>2493</v>
      </c>
      <c r="K27" s="477"/>
      <c r="L27" s="477"/>
      <c r="M27" s="477"/>
      <c r="N27" s="477"/>
      <c r="O27" s="477"/>
      <c r="P27" s="477"/>
    </row>
    <row r="28" customHeight="1" spans="1:16">
      <c r="A28" s="481" t="s">
        <v>930</v>
      </c>
      <c r="B28" s="477">
        <f t="shared" si="3"/>
        <v>1</v>
      </c>
      <c r="C28" s="477"/>
      <c r="D28" s="477">
        <f t="shared" si="0"/>
        <v>1</v>
      </c>
      <c r="E28" s="477">
        <v>1</v>
      </c>
      <c r="F28" s="477"/>
      <c r="G28" s="477"/>
      <c r="H28" s="477">
        <v>0</v>
      </c>
      <c r="I28" s="477"/>
      <c r="J28" s="477"/>
      <c r="K28" s="477"/>
      <c r="L28" s="477"/>
      <c r="M28" s="477"/>
      <c r="N28" s="477"/>
      <c r="O28" s="477"/>
      <c r="P28" s="477"/>
    </row>
    <row r="29" customHeight="1" spans="1:16">
      <c r="A29" s="481" t="s">
        <v>931</v>
      </c>
      <c r="B29" s="477">
        <f t="shared" si="3"/>
        <v>0</v>
      </c>
      <c r="C29" s="477"/>
      <c r="D29" s="477">
        <f t="shared" si="0"/>
        <v>0</v>
      </c>
      <c r="E29" s="477"/>
      <c r="F29" s="477"/>
      <c r="G29" s="477"/>
      <c r="H29" s="477">
        <v>0</v>
      </c>
      <c r="I29" s="477"/>
      <c r="J29" s="477"/>
      <c r="K29" s="477"/>
      <c r="L29" s="477"/>
      <c r="M29" s="477"/>
      <c r="N29" s="477"/>
      <c r="O29" s="477"/>
      <c r="P29" s="477"/>
    </row>
    <row r="30" customHeight="1" spans="1:16">
      <c r="A30" s="481" t="s">
        <v>932</v>
      </c>
      <c r="B30" s="477">
        <f t="shared" si="3"/>
        <v>0</v>
      </c>
      <c r="C30" s="477"/>
      <c r="D30" s="477">
        <f t="shared" si="0"/>
        <v>0</v>
      </c>
      <c r="E30" s="477"/>
      <c r="F30" s="477"/>
      <c r="G30" s="477"/>
      <c r="H30" s="477">
        <v>0</v>
      </c>
      <c r="I30" s="477"/>
      <c r="J30" s="477"/>
      <c r="K30" s="477"/>
      <c r="L30" s="477"/>
      <c r="M30" s="477"/>
      <c r="N30" s="477"/>
      <c r="O30" s="477"/>
      <c r="P30" s="477"/>
    </row>
    <row r="31" customHeight="1" spans="1:16">
      <c r="A31" s="481" t="s">
        <v>933</v>
      </c>
      <c r="B31" s="477">
        <f t="shared" si="3"/>
        <v>10176</v>
      </c>
      <c r="C31" s="477">
        <v>2419</v>
      </c>
      <c r="D31" s="477">
        <f t="shared" si="0"/>
        <v>7757</v>
      </c>
      <c r="E31" s="477">
        <v>1809</v>
      </c>
      <c r="F31" s="477">
        <v>909</v>
      </c>
      <c r="G31" s="477">
        <v>1281</v>
      </c>
      <c r="H31" s="477">
        <v>1102</v>
      </c>
      <c r="I31" s="477">
        <v>1293</v>
      </c>
      <c r="J31" s="477">
        <v>746</v>
      </c>
      <c r="K31" s="477">
        <v>61</v>
      </c>
      <c r="L31" s="477">
        <v>119</v>
      </c>
      <c r="M31" s="477">
        <v>149</v>
      </c>
      <c r="N31" s="477">
        <v>283</v>
      </c>
      <c r="O31" s="477"/>
      <c r="P31" s="477">
        <v>5</v>
      </c>
    </row>
    <row r="32" customHeight="1" spans="1:16">
      <c r="A32" s="481" t="s">
        <v>934</v>
      </c>
      <c r="B32" s="477">
        <f t="shared" si="3"/>
        <v>180024</v>
      </c>
      <c r="C32" s="477">
        <v>36827</v>
      </c>
      <c r="D32" s="477">
        <f t="shared" si="0"/>
        <v>143197</v>
      </c>
      <c r="E32" s="477">
        <v>37071</v>
      </c>
      <c r="F32" s="477">
        <v>14182</v>
      </c>
      <c r="G32" s="477">
        <v>24639</v>
      </c>
      <c r="H32" s="477">
        <v>17433</v>
      </c>
      <c r="I32" s="477">
        <v>27784</v>
      </c>
      <c r="J32" s="477">
        <v>12190</v>
      </c>
      <c r="K32" s="477">
        <v>2747</v>
      </c>
      <c r="L32" s="477">
        <v>1974</v>
      </c>
      <c r="M32" s="477">
        <v>3150</v>
      </c>
      <c r="N32" s="477">
        <v>465</v>
      </c>
      <c r="O32" s="477">
        <v>491</v>
      </c>
      <c r="P32" s="477">
        <v>1071</v>
      </c>
    </row>
    <row r="33" customHeight="1" spans="1:16">
      <c r="A33" s="481" t="s">
        <v>935</v>
      </c>
      <c r="B33" s="477">
        <f t="shared" si="3"/>
        <v>0</v>
      </c>
      <c r="C33" s="477"/>
      <c r="D33" s="477">
        <f t="shared" si="0"/>
        <v>0</v>
      </c>
      <c r="E33" s="477"/>
      <c r="F33" s="477"/>
      <c r="G33" s="477"/>
      <c r="H33" s="477">
        <v>0</v>
      </c>
      <c r="I33" s="477"/>
      <c r="J33" s="477"/>
      <c r="K33" s="477"/>
      <c r="L33" s="477"/>
      <c r="M33" s="477"/>
      <c r="N33" s="477"/>
      <c r="O33" s="477"/>
      <c r="P33" s="477"/>
    </row>
    <row r="34" customHeight="1" spans="1:16">
      <c r="A34" s="482" t="s">
        <v>936</v>
      </c>
      <c r="B34" s="477">
        <f t="shared" si="3"/>
        <v>5100</v>
      </c>
      <c r="C34" s="477">
        <v>929</v>
      </c>
      <c r="D34" s="477">
        <f t="shared" si="0"/>
        <v>4171</v>
      </c>
      <c r="E34" s="477">
        <v>839</v>
      </c>
      <c r="F34" s="477">
        <v>725</v>
      </c>
      <c r="G34" s="477">
        <v>582</v>
      </c>
      <c r="H34" s="477">
        <v>896</v>
      </c>
      <c r="I34" s="477">
        <v>794</v>
      </c>
      <c r="J34" s="477">
        <v>335</v>
      </c>
      <c r="K34" s="477"/>
      <c r="L34" s="477"/>
      <c r="M34" s="477"/>
      <c r="N34" s="477"/>
      <c r="O34" s="477"/>
      <c r="P34" s="477"/>
    </row>
    <row r="35" customHeight="1" spans="1:16">
      <c r="A35" s="482" t="s">
        <v>937</v>
      </c>
      <c r="B35" s="477">
        <f t="shared" si="3"/>
        <v>93934</v>
      </c>
      <c r="C35" s="477">
        <v>6286</v>
      </c>
      <c r="D35" s="477">
        <f t="shared" si="0"/>
        <v>87648</v>
      </c>
      <c r="E35" s="477">
        <v>16608</v>
      </c>
      <c r="F35" s="477">
        <v>8859</v>
      </c>
      <c r="G35" s="477">
        <v>16101</v>
      </c>
      <c r="H35" s="479">
        <v>12232</v>
      </c>
      <c r="I35" s="479">
        <v>19661</v>
      </c>
      <c r="J35" s="490">
        <v>6328</v>
      </c>
      <c r="K35" s="479">
        <v>1491</v>
      </c>
      <c r="L35" s="491">
        <v>1408</v>
      </c>
      <c r="M35" s="479">
        <v>1901</v>
      </c>
      <c r="N35" s="479">
        <v>568</v>
      </c>
      <c r="O35" s="479">
        <v>589</v>
      </c>
      <c r="P35" s="479">
        <v>1902</v>
      </c>
    </row>
    <row r="36" customHeight="1" spans="1:16">
      <c r="A36" s="482" t="s">
        <v>938</v>
      </c>
      <c r="B36" s="477">
        <f t="shared" si="3"/>
        <v>256411</v>
      </c>
      <c r="C36" s="477">
        <v>204790</v>
      </c>
      <c r="D36" s="477">
        <f t="shared" si="0"/>
        <v>51621</v>
      </c>
      <c r="E36" s="483">
        <v>9122</v>
      </c>
      <c r="F36" s="483">
        <v>4397</v>
      </c>
      <c r="G36" s="483">
        <v>8720</v>
      </c>
      <c r="H36" s="479">
        <v>6142</v>
      </c>
      <c r="I36" s="479">
        <v>8682</v>
      </c>
      <c r="J36" s="490">
        <v>2895</v>
      </c>
      <c r="K36" s="479">
        <v>3243</v>
      </c>
      <c r="L36" s="491">
        <v>3134</v>
      </c>
      <c r="M36" s="479">
        <v>3520</v>
      </c>
      <c r="N36" s="479">
        <v>313</v>
      </c>
      <c r="O36" s="479">
        <v>583</v>
      </c>
      <c r="P36" s="479">
        <v>870</v>
      </c>
    </row>
    <row r="37" customHeight="1" spans="1:16">
      <c r="A37" s="482" t="s">
        <v>939</v>
      </c>
      <c r="B37" s="477">
        <f t="shared" si="3"/>
        <v>2562</v>
      </c>
      <c r="C37" s="477"/>
      <c r="D37" s="477">
        <f t="shared" si="0"/>
        <v>2562</v>
      </c>
      <c r="E37" s="483">
        <v>2258</v>
      </c>
      <c r="F37" s="483">
        <v>16</v>
      </c>
      <c r="G37" s="483">
        <v>83</v>
      </c>
      <c r="H37" s="479">
        <v>17</v>
      </c>
      <c r="I37" s="479">
        <v>30</v>
      </c>
      <c r="J37" s="490">
        <v>157</v>
      </c>
      <c r="K37" s="479"/>
      <c r="L37" s="491"/>
      <c r="M37" s="479">
        <v>1</v>
      </c>
      <c r="N37" s="479"/>
      <c r="O37" s="479"/>
      <c r="P37" s="479"/>
    </row>
    <row r="38" s="464" customFormat="1" customHeight="1" spans="1:16">
      <c r="A38" s="484" t="s">
        <v>940</v>
      </c>
      <c r="B38" s="477">
        <f t="shared" si="3"/>
        <v>0</v>
      </c>
      <c r="C38" s="485"/>
      <c r="D38" s="477">
        <f t="shared" si="0"/>
        <v>0</v>
      </c>
      <c r="E38" s="486"/>
      <c r="F38" s="486"/>
      <c r="G38" s="486"/>
      <c r="H38" s="487">
        <v>0</v>
      </c>
      <c r="I38" s="487"/>
      <c r="J38" s="487"/>
      <c r="K38" s="487"/>
      <c r="L38" s="487"/>
      <c r="M38" s="487"/>
      <c r="N38" s="487"/>
      <c r="O38" s="487"/>
      <c r="P38" s="487"/>
    </row>
    <row r="39" customHeight="1" spans="1:16">
      <c r="A39" s="482" t="s">
        <v>941</v>
      </c>
      <c r="B39" s="477">
        <f t="shared" si="3"/>
        <v>99439</v>
      </c>
      <c r="C39" s="477">
        <v>391</v>
      </c>
      <c r="D39" s="477">
        <f t="shared" si="0"/>
        <v>99048</v>
      </c>
      <c r="E39" s="483">
        <v>10775</v>
      </c>
      <c r="F39" s="483">
        <v>16320</v>
      </c>
      <c r="G39" s="483">
        <v>22102</v>
      </c>
      <c r="H39" s="479">
        <v>24984</v>
      </c>
      <c r="I39" s="479">
        <v>13180</v>
      </c>
      <c r="J39" s="490">
        <v>4851</v>
      </c>
      <c r="K39" s="479">
        <v>172</v>
      </c>
      <c r="L39" s="491">
        <v>207</v>
      </c>
      <c r="M39" s="479">
        <v>5668</v>
      </c>
      <c r="N39" s="479">
        <v>283</v>
      </c>
      <c r="O39" s="479">
        <v>248</v>
      </c>
      <c r="P39" s="479">
        <v>258</v>
      </c>
    </row>
    <row r="40" customHeight="1" spans="1:16">
      <c r="A40" s="482" t="s">
        <v>942</v>
      </c>
      <c r="B40" s="477">
        <f t="shared" si="3"/>
        <v>2545</v>
      </c>
      <c r="C40" s="477">
        <v>1528</v>
      </c>
      <c r="D40" s="477">
        <f t="shared" si="0"/>
        <v>1017</v>
      </c>
      <c r="E40" s="483">
        <v>243</v>
      </c>
      <c r="F40" s="483">
        <v>161</v>
      </c>
      <c r="G40" s="483">
        <v>141</v>
      </c>
      <c r="H40" s="479">
        <v>203</v>
      </c>
      <c r="I40" s="479">
        <v>182</v>
      </c>
      <c r="J40" s="490">
        <v>87</v>
      </c>
      <c r="K40" s="479"/>
      <c r="L40" s="491"/>
      <c r="M40" s="479"/>
      <c r="N40" s="479"/>
      <c r="O40" s="479"/>
      <c r="P40" s="479"/>
    </row>
    <row r="41" customHeight="1" spans="1:16">
      <c r="A41" s="488" t="s">
        <v>943</v>
      </c>
      <c r="B41" s="477">
        <f t="shared" si="3"/>
        <v>0</v>
      </c>
      <c r="C41" s="477"/>
      <c r="D41" s="477">
        <f t="shared" si="0"/>
        <v>0</v>
      </c>
      <c r="E41" s="486"/>
      <c r="F41" s="486"/>
      <c r="G41" s="486"/>
      <c r="H41" s="487">
        <v>0</v>
      </c>
      <c r="I41" s="487"/>
      <c r="J41" s="487">
        <v>0</v>
      </c>
      <c r="K41" s="487"/>
      <c r="L41" s="487"/>
      <c r="M41" s="487"/>
      <c r="N41" s="487"/>
      <c r="O41" s="487"/>
      <c r="P41" s="479"/>
    </row>
    <row r="42" customHeight="1" spans="1:16">
      <c r="A42" s="488" t="s">
        <v>944</v>
      </c>
      <c r="B42" s="477">
        <f t="shared" si="3"/>
        <v>0</v>
      </c>
      <c r="C42" s="477"/>
      <c r="D42" s="477">
        <f t="shared" si="0"/>
        <v>0</v>
      </c>
      <c r="E42" s="486"/>
      <c r="F42" s="486"/>
      <c r="G42" s="486"/>
      <c r="H42" s="487">
        <v>0</v>
      </c>
      <c r="I42" s="487"/>
      <c r="J42" s="487"/>
      <c r="K42" s="487"/>
      <c r="L42" s="487"/>
      <c r="M42" s="487"/>
      <c r="N42" s="487"/>
      <c r="O42" s="487"/>
      <c r="P42" s="479"/>
    </row>
    <row r="43" customHeight="1" spans="1:16">
      <c r="A43" s="488" t="s">
        <v>945</v>
      </c>
      <c r="B43" s="477">
        <f t="shared" si="3"/>
        <v>0</v>
      </c>
      <c r="C43" s="477"/>
      <c r="D43" s="477">
        <f t="shared" si="0"/>
        <v>0</v>
      </c>
      <c r="E43" s="486"/>
      <c r="F43" s="486"/>
      <c r="G43" s="486"/>
      <c r="H43" s="487">
        <v>0</v>
      </c>
      <c r="I43" s="487"/>
      <c r="J43" s="487"/>
      <c r="K43" s="487"/>
      <c r="L43" s="487"/>
      <c r="M43" s="487"/>
      <c r="N43" s="487"/>
      <c r="O43" s="487"/>
      <c r="P43" s="479"/>
    </row>
    <row r="44" customHeight="1" spans="1:16">
      <c r="A44" s="488" t="s">
        <v>946</v>
      </c>
      <c r="B44" s="477">
        <f t="shared" si="3"/>
        <v>0</v>
      </c>
      <c r="C44" s="477"/>
      <c r="D44" s="477">
        <f t="shared" si="0"/>
        <v>0</v>
      </c>
      <c r="E44" s="483"/>
      <c r="F44" s="483"/>
      <c r="G44" s="483"/>
      <c r="H44" s="479">
        <v>0</v>
      </c>
      <c r="I44" s="479"/>
      <c r="J44" s="490"/>
      <c r="K44" s="479"/>
      <c r="L44" s="491"/>
      <c r="M44" s="479"/>
      <c r="N44" s="479"/>
      <c r="O44" s="479"/>
      <c r="P44" s="479"/>
    </row>
    <row r="45" customHeight="1" spans="1:16">
      <c r="A45" s="488" t="s">
        <v>947</v>
      </c>
      <c r="B45" s="477">
        <f t="shared" si="3"/>
        <v>5271</v>
      </c>
      <c r="C45" s="477">
        <v>1719</v>
      </c>
      <c r="D45" s="477">
        <f t="shared" si="0"/>
        <v>3552</v>
      </c>
      <c r="E45" s="483">
        <v>524</v>
      </c>
      <c r="F45" s="483">
        <v>422</v>
      </c>
      <c r="G45" s="483">
        <v>769</v>
      </c>
      <c r="H45" s="479">
        <v>1366</v>
      </c>
      <c r="I45" s="479">
        <v>340</v>
      </c>
      <c r="J45" s="479">
        <v>131</v>
      </c>
      <c r="K45" s="479"/>
      <c r="L45" s="491"/>
      <c r="M45" s="479"/>
      <c r="N45" s="479"/>
      <c r="O45" s="479"/>
      <c r="P45" s="479"/>
    </row>
    <row r="46" customHeight="1" spans="1:16">
      <c r="A46" s="488" t="s">
        <v>948</v>
      </c>
      <c r="B46" s="477">
        <f t="shared" si="3"/>
        <v>0</v>
      </c>
      <c r="C46" s="477"/>
      <c r="D46" s="477">
        <f t="shared" si="0"/>
        <v>0</v>
      </c>
      <c r="E46" s="483"/>
      <c r="F46" s="483"/>
      <c r="G46" s="483"/>
      <c r="H46" s="479">
        <v>0</v>
      </c>
      <c r="I46" s="479"/>
      <c r="J46" s="479"/>
      <c r="K46" s="479"/>
      <c r="L46" s="491"/>
      <c r="M46" s="479"/>
      <c r="N46" s="479"/>
      <c r="O46" s="479"/>
      <c r="P46" s="479"/>
    </row>
    <row r="47" customHeight="1" spans="1:16">
      <c r="A47" s="488" t="s">
        <v>949</v>
      </c>
      <c r="B47" s="477">
        <f t="shared" si="3"/>
        <v>787</v>
      </c>
      <c r="C47" s="477"/>
      <c r="D47" s="477">
        <f t="shared" si="0"/>
        <v>787</v>
      </c>
      <c r="E47" s="483"/>
      <c r="F47" s="483"/>
      <c r="G47" s="483"/>
      <c r="H47" s="479">
        <v>0</v>
      </c>
      <c r="I47" s="479"/>
      <c r="J47" s="490"/>
      <c r="K47" s="479"/>
      <c r="L47" s="491"/>
      <c r="M47" s="479"/>
      <c r="N47" s="479">
        <v>787</v>
      </c>
      <c r="O47" s="479"/>
      <c r="P47" s="479"/>
    </row>
    <row r="48" customHeight="1" spans="1:16">
      <c r="A48" s="482" t="s">
        <v>950</v>
      </c>
      <c r="B48" s="477">
        <f t="shared" si="3"/>
        <v>0</v>
      </c>
      <c r="C48" s="477"/>
      <c r="D48" s="477">
        <f t="shared" si="0"/>
        <v>0</v>
      </c>
      <c r="E48" s="483"/>
      <c r="F48" s="483"/>
      <c r="G48" s="483"/>
      <c r="H48" s="479">
        <v>0</v>
      </c>
      <c r="I48" s="479"/>
      <c r="J48" s="490"/>
      <c r="K48" s="479"/>
      <c r="L48" s="491"/>
      <c r="M48" s="479"/>
      <c r="N48" s="479"/>
      <c r="O48" s="479"/>
      <c r="P48" s="479"/>
    </row>
    <row r="49" customHeight="1" spans="1:16">
      <c r="A49" s="482" t="s">
        <v>951</v>
      </c>
      <c r="B49" s="477">
        <f t="shared" si="3"/>
        <v>38406</v>
      </c>
      <c r="C49" s="477">
        <v>27886</v>
      </c>
      <c r="D49" s="477">
        <f t="shared" si="0"/>
        <v>10520</v>
      </c>
      <c r="E49" s="483"/>
      <c r="F49" s="483">
        <v>349</v>
      </c>
      <c r="G49" s="483">
        <v>702</v>
      </c>
      <c r="H49" s="479">
        <v>0</v>
      </c>
      <c r="I49" s="479">
        <v>786</v>
      </c>
      <c r="J49" s="490"/>
      <c r="K49" s="479"/>
      <c r="L49" s="491"/>
      <c r="M49" s="479">
        <v>8683</v>
      </c>
      <c r="N49" s="479"/>
      <c r="O49" s="479"/>
      <c r="P49" s="479"/>
    </row>
    <row r="50" customHeight="1" spans="1:16">
      <c r="A50" s="482" t="s">
        <v>952</v>
      </c>
      <c r="B50" s="477">
        <f t="shared" si="3"/>
        <v>31370</v>
      </c>
      <c r="C50" s="477">
        <f t="shared" ref="C50:M50" si="5">SUM(C51:C71)</f>
        <v>2072</v>
      </c>
      <c r="D50" s="477">
        <f t="shared" si="0"/>
        <v>29298</v>
      </c>
      <c r="E50" s="477">
        <f t="shared" si="5"/>
        <v>11715</v>
      </c>
      <c r="F50" s="477">
        <f t="shared" si="5"/>
        <v>2791</v>
      </c>
      <c r="G50" s="477">
        <f t="shared" si="5"/>
        <v>1822</v>
      </c>
      <c r="H50" s="477">
        <f t="shared" si="5"/>
        <v>5818</v>
      </c>
      <c r="I50" s="477">
        <f t="shared" si="5"/>
        <v>871</v>
      </c>
      <c r="J50" s="477">
        <f t="shared" si="5"/>
        <v>5860</v>
      </c>
      <c r="K50" s="477">
        <f t="shared" si="5"/>
        <v>301</v>
      </c>
      <c r="L50" s="477">
        <f t="shared" si="5"/>
        <v>0</v>
      </c>
      <c r="M50" s="477">
        <f t="shared" si="5"/>
        <v>0</v>
      </c>
      <c r="N50" s="477">
        <v>120</v>
      </c>
      <c r="O50" s="477"/>
      <c r="P50" s="477">
        <f>SUM(P51:P71)</f>
        <v>0</v>
      </c>
    </row>
    <row r="51" customHeight="1" spans="1:16">
      <c r="A51" s="482" t="s">
        <v>953</v>
      </c>
      <c r="B51" s="477">
        <f t="shared" si="3"/>
        <v>69</v>
      </c>
      <c r="C51" s="477">
        <v>64</v>
      </c>
      <c r="D51" s="477">
        <f t="shared" si="0"/>
        <v>5</v>
      </c>
      <c r="E51" s="483"/>
      <c r="F51" s="483">
        <v>1</v>
      </c>
      <c r="G51" s="483">
        <v>1</v>
      </c>
      <c r="H51" s="479">
        <v>1</v>
      </c>
      <c r="I51" s="479">
        <v>1</v>
      </c>
      <c r="J51" s="479">
        <v>1</v>
      </c>
      <c r="K51" s="479"/>
      <c r="L51" s="491"/>
      <c r="M51" s="479"/>
      <c r="N51" s="479"/>
      <c r="O51" s="479"/>
      <c r="P51" s="479"/>
    </row>
    <row r="52" customHeight="1" spans="1:16">
      <c r="A52" s="482" t="s">
        <v>954</v>
      </c>
      <c r="B52" s="477">
        <f t="shared" si="3"/>
        <v>0</v>
      </c>
      <c r="C52" s="477"/>
      <c r="D52" s="477">
        <f t="shared" si="0"/>
        <v>0</v>
      </c>
      <c r="E52" s="486"/>
      <c r="F52" s="483"/>
      <c r="G52" s="483"/>
      <c r="H52" s="479">
        <v>0</v>
      </c>
      <c r="I52" s="479"/>
      <c r="J52" s="479"/>
      <c r="K52" s="479"/>
      <c r="L52" s="491"/>
      <c r="M52" s="479"/>
      <c r="N52" s="479"/>
      <c r="O52" s="479"/>
      <c r="P52" s="479"/>
    </row>
    <row r="53" customHeight="1" spans="1:16">
      <c r="A53" s="482" t="s">
        <v>955</v>
      </c>
      <c r="B53" s="477">
        <f t="shared" si="3"/>
        <v>0</v>
      </c>
      <c r="C53" s="477"/>
      <c r="D53" s="477">
        <f t="shared" si="0"/>
        <v>0</v>
      </c>
      <c r="E53" s="483"/>
      <c r="F53" s="483"/>
      <c r="G53" s="483"/>
      <c r="H53" s="479">
        <v>0</v>
      </c>
      <c r="I53" s="479"/>
      <c r="J53" s="479"/>
      <c r="K53" s="479"/>
      <c r="L53" s="491"/>
      <c r="M53" s="479"/>
      <c r="N53" s="479"/>
      <c r="O53" s="479"/>
      <c r="P53" s="479"/>
    </row>
    <row r="54" customHeight="1" spans="1:16">
      <c r="A54" s="482" t="s">
        <v>956</v>
      </c>
      <c r="B54" s="477">
        <f t="shared" si="3"/>
        <v>0</v>
      </c>
      <c r="C54" s="477"/>
      <c r="D54" s="477">
        <f t="shared" si="0"/>
        <v>0</v>
      </c>
      <c r="E54" s="483"/>
      <c r="F54" s="483"/>
      <c r="G54" s="483"/>
      <c r="H54" s="479">
        <v>0</v>
      </c>
      <c r="I54" s="479"/>
      <c r="J54" s="479"/>
      <c r="K54" s="479"/>
      <c r="L54" s="491"/>
      <c r="M54" s="479"/>
      <c r="N54" s="479"/>
      <c r="O54" s="479"/>
      <c r="P54" s="479"/>
    </row>
    <row r="55" customHeight="1" spans="1:16">
      <c r="A55" s="481" t="s">
        <v>957</v>
      </c>
      <c r="B55" s="477">
        <f t="shared" si="3"/>
        <v>7</v>
      </c>
      <c r="C55" s="477"/>
      <c r="D55" s="477">
        <f t="shared" si="0"/>
        <v>7</v>
      </c>
      <c r="E55" s="483"/>
      <c r="F55" s="483"/>
      <c r="G55" s="483"/>
      <c r="H55" s="479">
        <v>7</v>
      </c>
      <c r="I55" s="479"/>
      <c r="J55" s="479"/>
      <c r="K55" s="479"/>
      <c r="L55" s="491"/>
      <c r="M55" s="479"/>
      <c r="N55" s="479"/>
      <c r="O55" s="479"/>
      <c r="P55" s="479"/>
    </row>
    <row r="56" customHeight="1" spans="1:16">
      <c r="A56" s="481" t="s">
        <v>958</v>
      </c>
      <c r="B56" s="477">
        <f t="shared" si="3"/>
        <v>0</v>
      </c>
      <c r="C56" s="477"/>
      <c r="D56" s="477">
        <f t="shared" si="0"/>
        <v>0</v>
      </c>
      <c r="E56" s="477"/>
      <c r="F56" s="477"/>
      <c r="G56" s="477"/>
      <c r="H56" s="477">
        <v>0</v>
      </c>
      <c r="I56" s="477"/>
      <c r="J56" s="477"/>
      <c r="K56" s="477"/>
      <c r="L56" s="477"/>
      <c r="M56" s="477"/>
      <c r="N56" s="477"/>
      <c r="O56" s="477"/>
      <c r="P56" s="477"/>
    </row>
    <row r="57" customHeight="1" spans="1:16">
      <c r="A57" s="481" t="s">
        <v>959</v>
      </c>
      <c r="B57" s="477">
        <f t="shared" si="3"/>
        <v>3</v>
      </c>
      <c r="C57" s="477"/>
      <c r="D57" s="477">
        <f t="shared" si="0"/>
        <v>3</v>
      </c>
      <c r="E57" s="477">
        <v>3</v>
      </c>
      <c r="F57" s="477"/>
      <c r="G57" s="477"/>
      <c r="H57" s="477"/>
      <c r="I57" s="477"/>
      <c r="J57" s="477"/>
      <c r="K57" s="477"/>
      <c r="L57" s="477"/>
      <c r="M57" s="477"/>
      <c r="N57" s="477"/>
      <c r="O57" s="477"/>
      <c r="P57" s="477"/>
    </row>
    <row r="58" s="464" customFormat="1" customHeight="1" spans="1:16">
      <c r="A58" s="489" t="s">
        <v>960</v>
      </c>
      <c r="B58" s="477">
        <f t="shared" si="3"/>
        <v>0</v>
      </c>
      <c r="C58" s="487"/>
      <c r="D58" s="477">
        <f t="shared" si="0"/>
        <v>0</v>
      </c>
      <c r="E58" s="486"/>
      <c r="F58" s="486"/>
      <c r="G58" s="486"/>
      <c r="H58" s="486">
        <v>0</v>
      </c>
      <c r="I58" s="486"/>
      <c r="J58" s="486"/>
      <c r="K58" s="486"/>
      <c r="L58" s="486"/>
      <c r="M58" s="486"/>
      <c r="N58" s="486"/>
      <c r="O58" s="486"/>
      <c r="P58" s="486"/>
    </row>
    <row r="59" s="464" customFormat="1" customHeight="1" spans="1:16">
      <c r="A59" s="489" t="s">
        <v>961</v>
      </c>
      <c r="B59" s="477">
        <f t="shared" si="3"/>
        <v>2403</v>
      </c>
      <c r="C59" s="487">
        <v>1315</v>
      </c>
      <c r="D59" s="477">
        <f t="shared" si="0"/>
        <v>1088</v>
      </c>
      <c r="E59" s="486">
        <v>240</v>
      </c>
      <c r="F59" s="486">
        <v>142</v>
      </c>
      <c r="G59" s="486">
        <v>162</v>
      </c>
      <c r="H59" s="486">
        <v>139</v>
      </c>
      <c r="I59" s="486">
        <v>230</v>
      </c>
      <c r="J59" s="486">
        <v>175</v>
      </c>
      <c r="K59" s="486"/>
      <c r="L59" s="486"/>
      <c r="M59" s="486"/>
      <c r="N59" s="486"/>
      <c r="O59" s="486"/>
      <c r="P59" s="486"/>
    </row>
    <row r="60" s="464" customFormat="1" customHeight="1" spans="1:16">
      <c r="A60" s="489" t="s">
        <v>962</v>
      </c>
      <c r="B60" s="477">
        <f t="shared" si="3"/>
        <v>1116</v>
      </c>
      <c r="C60" s="487"/>
      <c r="D60" s="477">
        <f t="shared" si="0"/>
        <v>1116</v>
      </c>
      <c r="E60" s="486"/>
      <c r="F60" s="486">
        <v>1116</v>
      </c>
      <c r="G60" s="486"/>
      <c r="H60" s="486">
        <v>0</v>
      </c>
      <c r="I60" s="486"/>
      <c r="J60" s="486"/>
      <c r="K60" s="486"/>
      <c r="L60" s="486"/>
      <c r="M60" s="486"/>
      <c r="N60" s="486"/>
      <c r="O60" s="486"/>
      <c r="P60" s="486"/>
    </row>
    <row r="61" s="464" customFormat="1" customHeight="1" spans="1:16">
      <c r="A61" s="489" t="s">
        <v>963</v>
      </c>
      <c r="B61" s="477">
        <f t="shared" si="3"/>
        <v>4323</v>
      </c>
      <c r="C61" s="487"/>
      <c r="D61" s="477">
        <f t="shared" si="0"/>
        <v>4323</v>
      </c>
      <c r="E61" s="486"/>
      <c r="F61" s="486"/>
      <c r="G61" s="486"/>
      <c r="H61" s="486">
        <v>0</v>
      </c>
      <c r="I61" s="486"/>
      <c r="J61" s="486">
        <v>4323</v>
      </c>
      <c r="K61" s="486"/>
      <c r="L61" s="486"/>
      <c r="M61" s="486"/>
      <c r="N61" s="486"/>
      <c r="O61" s="486"/>
      <c r="P61" s="486"/>
    </row>
    <row r="62" s="464" customFormat="1" customHeight="1" spans="1:16">
      <c r="A62" s="489" t="s">
        <v>964</v>
      </c>
      <c r="B62" s="477">
        <f t="shared" si="3"/>
        <v>22785</v>
      </c>
      <c r="C62" s="487">
        <v>693</v>
      </c>
      <c r="D62" s="477">
        <f t="shared" si="0"/>
        <v>22092</v>
      </c>
      <c r="E62" s="486">
        <v>10808</v>
      </c>
      <c r="F62" s="486">
        <v>1532</v>
      </c>
      <c r="G62" s="486">
        <v>1659</v>
      </c>
      <c r="H62" s="486">
        <v>5671</v>
      </c>
      <c r="I62" s="486">
        <v>640</v>
      </c>
      <c r="J62" s="486">
        <v>1361</v>
      </c>
      <c r="K62" s="486">
        <v>301</v>
      </c>
      <c r="L62" s="486"/>
      <c r="M62" s="486"/>
      <c r="N62" s="486">
        <v>120</v>
      </c>
      <c r="O62" s="486"/>
      <c r="P62" s="486"/>
    </row>
    <row r="63" s="464" customFormat="1" customHeight="1" spans="1:16">
      <c r="A63" s="489" t="s">
        <v>965</v>
      </c>
      <c r="B63" s="477">
        <f t="shared" si="3"/>
        <v>0</v>
      </c>
      <c r="C63" s="487"/>
      <c r="D63" s="477">
        <f t="shared" si="0"/>
        <v>0</v>
      </c>
      <c r="E63" s="486"/>
      <c r="F63" s="486"/>
      <c r="G63" s="486"/>
      <c r="H63" s="486">
        <v>0</v>
      </c>
      <c r="I63" s="486"/>
      <c r="J63" s="486"/>
      <c r="K63" s="486"/>
      <c r="L63" s="486"/>
      <c r="M63" s="486"/>
      <c r="N63" s="486"/>
      <c r="O63" s="486"/>
      <c r="P63" s="486"/>
    </row>
    <row r="64" s="464" customFormat="1" customHeight="1" spans="1:16">
      <c r="A64" s="489" t="s">
        <v>966</v>
      </c>
      <c r="B64" s="477">
        <f t="shared" si="3"/>
        <v>0</v>
      </c>
      <c r="C64" s="487"/>
      <c r="D64" s="477">
        <f t="shared" si="0"/>
        <v>0</v>
      </c>
      <c r="E64" s="486"/>
      <c r="F64" s="486"/>
      <c r="G64" s="486"/>
      <c r="H64" s="486">
        <v>0</v>
      </c>
      <c r="I64" s="486"/>
      <c r="J64" s="486"/>
      <c r="K64" s="486"/>
      <c r="L64" s="486"/>
      <c r="M64" s="486"/>
      <c r="N64" s="486"/>
      <c r="O64" s="486"/>
      <c r="P64" s="486"/>
    </row>
    <row r="65" s="464" customFormat="1" customHeight="1" spans="1:16">
      <c r="A65" s="489" t="s">
        <v>967</v>
      </c>
      <c r="B65" s="477">
        <f t="shared" si="3"/>
        <v>0</v>
      </c>
      <c r="C65" s="485"/>
      <c r="D65" s="477">
        <f t="shared" si="0"/>
        <v>0</v>
      </c>
      <c r="E65" s="485"/>
      <c r="F65" s="485"/>
      <c r="G65" s="485"/>
      <c r="H65" s="485">
        <v>0</v>
      </c>
      <c r="I65" s="485"/>
      <c r="J65" s="485"/>
      <c r="K65" s="485"/>
      <c r="L65" s="485"/>
      <c r="M65" s="485"/>
      <c r="N65" s="485"/>
      <c r="O65" s="485"/>
      <c r="P65" s="485"/>
    </row>
    <row r="66" s="464" customFormat="1" customHeight="1" spans="1:16">
      <c r="A66" s="489" t="s">
        <v>968</v>
      </c>
      <c r="B66" s="477">
        <f t="shared" si="3"/>
        <v>0</v>
      </c>
      <c r="C66" s="487"/>
      <c r="D66" s="477">
        <f t="shared" si="0"/>
        <v>0</v>
      </c>
      <c r="E66" s="486"/>
      <c r="F66" s="486"/>
      <c r="G66" s="486"/>
      <c r="H66" s="486">
        <v>0</v>
      </c>
      <c r="I66" s="486"/>
      <c r="J66" s="486"/>
      <c r="K66" s="486"/>
      <c r="L66" s="486"/>
      <c r="M66" s="486"/>
      <c r="N66" s="486"/>
      <c r="O66" s="486"/>
      <c r="P66" s="486"/>
    </row>
    <row r="67" customHeight="1" spans="1:16">
      <c r="A67" s="481" t="s">
        <v>969</v>
      </c>
      <c r="B67" s="477">
        <f t="shared" si="3"/>
        <v>0</v>
      </c>
      <c r="C67" s="487"/>
      <c r="D67" s="477">
        <f t="shared" si="0"/>
        <v>0</v>
      </c>
      <c r="E67" s="486"/>
      <c r="F67" s="486"/>
      <c r="G67" s="486"/>
      <c r="H67" s="486">
        <v>0</v>
      </c>
      <c r="I67" s="486"/>
      <c r="J67" s="486"/>
      <c r="K67" s="486"/>
      <c r="L67" s="486"/>
      <c r="M67" s="486"/>
      <c r="N67" s="486"/>
      <c r="O67" s="486"/>
      <c r="P67" s="486"/>
    </row>
    <row r="68" customHeight="1" spans="1:16">
      <c r="A68" s="481" t="s">
        <v>970</v>
      </c>
      <c r="B68" s="477">
        <f t="shared" si="3"/>
        <v>0</v>
      </c>
      <c r="C68" s="487"/>
      <c r="D68" s="477">
        <f t="shared" si="0"/>
        <v>0</v>
      </c>
      <c r="E68" s="486"/>
      <c r="F68" s="486"/>
      <c r="G68" s="486"/>
      <c r="H68" s="486">
        <v>0</v>
      </c>
      <c r="I68" s="486"/>
      <c r="J68" s="486"/>
      <c r="K68" s="486"/>
      <c r="L68" s="486"/>
      <c r="M68" s="486"/>
      <c r="N68" s="486"/>
      <c r="O68" s="486"/>
      <c r="P68" s="486"/>
    </row>
    <row r="69" customHeight="1" spans="1:16">
      <c r="A69" s="481" t="s">
        <v>971</v>
      </c>
      <c r="B69" s="477">
        <f t="shared" si="3"/>
        <v>0</v>
      </c>
      <c r="C69" s="492"/>
      <c r="D69" s="477">
        <f t="shared" si="0"/>
        <v>0</v>
      </c>
      <c r="E69" s="493"/>
      <c r="F69" s="493"/>
      <c r="G69" s="493"/>
      <c r="H69" s="493">
        <v>0</v>
      </c>
      <c r="I69" s="493"/>
      <c r="J69" s="493"/>
      <c r="K69" s="493"/>
      <c r="L69" s="492"/>
      <c r="M69" s="493"/>
      <c r="N69" s="493"/>
      <c r="O69" s="493"/>
      <c r="P69" s="493"/>
    </row>
    <row r="70" customHeight="1" spans="1:16">
      <c r="A70" s="481" t="s">
        <v>972</v>
      </c>
      <c r="B70" s="477">
        <f t="shared" si="3"/>
        <v>0</v>
      </c>
      <c r="C70" s="492"/>
      <c r="D70" s="477">
        <f>SUM(E70:P70)</f>
        <v>0</v>
      </c>
      <c r="E70" s="493"/>
      <c r="F70" s="493"/>
      <c r="G70" s="493"/>
      <c r="H70" s="493">
        <v>0</v>
      </c>
      <c r="I70" s="493"/>
      <c r="J70" s="493"/>
      <c r="K70" s="493"/>
      <c r="L70" s="492"/>
      <c r="M70" s="493"/>
      <c r="N70" s="493"/>
      <c r="O70" s="493"/>
      <c r="P70" s="493"/>
    </row>
    <row r="71" customHeight="1" spans="1:16">
      <c r="A71" s="481" t="s">
        <v>973</v>
      </c>
      <c r="B71" s="477">
        <f t="shared" si="3"/>
        <v>664</v>
      </c>
      <c r="C71" s="492"/>
      <c r="D71" s="477">
        <f>SUM(E71:P71)</f>
        <v>664</v>
      </c>
      <c r="E71" s="493">
        <v>664</v>
      </c>
      <c r="F71" s="493"/>
      <c r="G71" s="493"/>
      <c r="H71" s="493">
        <v>0</v>
      </c>
      <c r="I71" s="493"/>
      <c r="J71" s="493"/>
      <c r="K71" s="493"/>
      <c r="L71" s="492"/>
      <c r="M71" s="493"/>
      <c r="N71" s="493"/>
      <c r="O71" s="493"/>
      <c r="P71" s="493"/>
    </row>
    <row r="72" customHeight="1" spans="1:5">
      <c r="A72" s="494" t="s">
        <v>974</v>
      </c>
      <c r="B72" s="495"/>
      <c r="C72" s="495"/>
      <c r="D72" s="495"/>
      <c r="E72" s="495"/>
    </row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</sheetData>
  <protectedRanges>
    <protectedRange sqref="K8:K13" name="区域2_1_1_1_1"/>
    <protectedRange sqref="L51:L55" name="区域2_12_1_1"/>
    <protectedRange sqref="N51:N55" name="区域2_16_1_1"/>
    <protectedRange sqref="L69:L71" name="区域2_19_1_1"/>
    <protectedRange sqref="A8:A13" name="区域2_5_1_1_1"/>
    <protectedRange sqref="A35:A54" name="区域2_6_1_1_1"/>
    <protectedRange sqref="J51:J55 J35:J49" name="区域2_8_1_1"/>
    <protectedRange sqref="M51:M55 M35:M49" name="区域2_14_1_1_1"/>
    <protectedRange sqref="O51:O55" name="区域2_18_1_1_1"/>
    <protectedRange sqref="K51:K55 K35:K49" name="区域2_2_1_1_1"/>
    <protectedRange sqref="L9" name="区域1_1_1_1_1_1_1"/>
    <protectedRange sqref="L51:L55" name="区域2_12_1_1_1"/>
    <protectedRange sqref="J51:J55 J35:J49" name="区域2_8_1_1_1"/>
    <protectedRange sqref="O51:O55" name="区域2_18_1_1_1_1"/>
    <protectedRange sqref="I51:I55" name="区域2_3_1_1_1_1"/>
    <protectedRange sqref="P51:P55 P35:P48" name="区域2_2_2_1_1"/>
    <protectedRange sqref="H35:H49" name="区域2_3_1_1_2"/>
    <protectedRange sqref="J35:J49" name="区域2_8_1_1_2"/>
    <protectedRange sqref="L12:L13" name="区域1_3_1_1_2"/>
    <protectedRange sqref="M35:M49" name="区域2_14_1_1_2"/>
    <protectedRange sqref="N35:N49" name="区域2_16_1_1_2"/>
    <protectedRange sqref="H8:H13" name="区域1_1_2_1"/>
    <protectedRange sqref="K8:K13" name="区域2_1_1_1_1_1"/>
    <protectedRange sqref="L9" name="区域1_1_1_1_1_1"/>
    <protectedRange sqref="L8 L11" name="区域2_11_1_1"/>
    <protectedRange sqref="L10" name="区域1_2_1_1_1"/>
    <protectedRange sqref="L35:L49" name="区域2_12_1_1_2"/>
    <protectedRange sqref="J35:J49" name="区域2_8_1_1_1_1"/>
    <protectedRange sqref="O8:O13" name="区域2_17_1_1_1"/>
    <protectedRange sqref="I8:I13" name="区域2_5_1_1_2"/>
    <protectedRange sqref="I35:I42 I44:I49" name="区域2_3_1_1_1_2"/>
    <protectedRange sqref="P49" name="区域2_18_1_1_2_1"/>
    <protectedRange sqref="E8:E13" name="区域2_1_3_1"/>
    <protectedRange sqref="H51:H55 H35:H49" name="区域2_3_1_1"/>
    <protectedRange sqref="I43" name="区域2_6_1_1"/>
    <protectedRange sqref="J51:J55 J35:J49" name="区域2_8_1_1_3"/>
    <protectedRange sqref="L9" name="区域1_1_1_1_1"/>
    <protectedRange sqref="L12:L13" name="区域1_3_1_1"/>
    <protectedRange sqref="M8:M13" name="区域2_1_2_1_1"/>
    <protectedRange sqref="M51:M55 M35:M49" name="区域2_14_1_1"/>
    <protectedRange sqref="N8:N13" name="区域2_15_1_1"/>
    <protectedRange sqref="N51:N55 N35:N49" name="区域2_16_1_1_1"/>
    <protectedRange sqref="O51:O55 O35:O49" name="区域2_18_1_1"/>
    <protectedRange sqref="H8:H13" name="区域1_1_2_1_1"/>
    <protectedRange sqref="K52:K56 K36:K50" name="区域2_2_1_1_1_1"/>
    <protectedRange sqref="K8:K13" name="区域2_1_1_1_1_2"/>
    <protectedRange sqref="K51:K55 K35:K49" name="区域2_2_1_1_1_2"/>
    <protectedRange sqref="L9" name="区域1_1_1_1_1_1_2"/>
    <protectedRange sqref="L12:L13" name="区域1_3_1_1_1"/>
    <protectedRange sqref="L8 L11" name="区域2_11_1_1_1"/>
    <protectedRange sqref="L9" name="区域1_1_1_1_1_1_1_1"/>
    <protectedRange sqref="L10" name="区域1_2_1_1"/>
    <protectedRange sqref="L12:L13" name="区域1_3_1_1_1_1"/>
    <protectedRange sqref="L51:L55 L35:L49" name="区域2_12_1_1_3"/>
    <protectedRange sqref="L69:L71" name="区域2_19_1_1_1"/>
    <protectedRange sqref="J8:J13" name="区域2_9_1_1"/>
    <protectedRange sqref="J51:J55 J35:J49" name="区域2_8_1_1_1_2"/>
    <protectedRange sqref="G8:G13" name="区域2_20_1"/>
    <protectedRange sqref="O8:O13" name="区域2_17_1_1"/>
    <protectedRange sqref="O51:O55 O35:O49" name="区域2_18_1_1_1_2"/>
    <protectedRange sqref="I8:I13" name="区域2_5_1_1"/>
    <protectedRange sqref="I43" name="区域2_6_1_1_2"/>
    <protectedRange sqref="I35:I42 I51:I55 I44:I49" name="区域2_3_1_1_1"/>
    <protectedRange sqref="I35:I42 I51:I55 I44:I49" name="区域2_6_1_1_2_1"/>
    <protectedRange sqref="P49" name="区域2_18_1_1_2"/>
    <protectedRange sqref="P51:P55 P35:P48" name="区域2_2_2_1_1_1"/>
  </protectedRanges>
  <mergeCells count="5">
    <mergeCell ref="A2:P2"/>
    <mergeCell ref="O3:P3"/>
    <mergeCell ref="B4:P4"/>
    <mergeCell ref="A72:E72"/>
    <mergeCell ref="A4:A5"/>
  </mergeCells>
  <printOptions horizontalCentered="1"/>
  <pageMargins left="1.10236220472441" right="1.10236220472441" top="1.10236220472441" bottom="1.10236220472441" header="0.511811023622047" footer="0.511811023622047"/>
  <pageSetup paperSize="9" scale="68" fitToHeight="4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L10" sqref="L10"/>
    </sheetView>
  </sheetViews>
  <sheetFormatPr defaultColWidth="9" defaultRowHeight="14.25" outlineLevelCol="4"/>
  <cols>
    <col min="1" max="1" width="23.125" style="444" customWidth="1"/>
    <col min="2" max="5" width="24.375" style="445" customWidth="1"/>
  </cols>
  <sheetData>
    <row r="1" spans="1:5">
      <c r="A1" s="446" t="s">
        <v>975</v>
      </c>
      <c r="B1" s="447"/>
      <c r="C1" s="447"/>
      <c r="D1" s="447"/>
      <c r="E1" s="447"/>
    </row>
    <row r="2" ht="33" customHeight="1" spans="1:5">
      <c r="A2" s="448" t="s">
        <v>976</v>
      </c>
      <c r="B2" s="448"/>
      <c r="C2" s="448"/>
      <c r="D2" s="448"/>
      <c r="E2" s="448"/>
    </row>
    <row r="3" ht="22" customHeight="1" spans="1:5">
      <c r="A3" s="449"/>
      <c r="B3" s="450"/>
      <c r="C3" s="451"/>
      <c r="D3" s="451"/>
      <c r="E3" s="452" t="s">
        <v>126</v>
      </c>
    </row>
    <row r="4" ht="24" customHeight="1" spans="1:5">
      <c r="A4" s="453" t="s">
        <v>977</v>
      </c>
      <c r="B4" s="454" t="s">
        <v>123</v>
      </c>
      <c r="C4" s="455" t="s">
        <v>978</v>
      </c>
      <c r="D4" s="455" t="s">
        <v>979</v>
      </c>
      <c r="E4" s="455" t="s">
        <v>980</v>
      </c>
    </row>
    <row r="5" ht="24" customHeight="1" spans="1:5">
      <c r="A5" s="456" t="s">
        <v>981</v>
      </c>
      <c r="B5" s="457">
        <f t="shared" ref="B5:B17" si="0">SUM(C5:E5)</f>
        <v>403059</v>
      </c>
      <c r="C5" s="458">
        <v>15447</v>
      </c>
      <c r="D5" s="458">
        <v>385540</v>
      </c>
      <c r="E5" s="458">
        <v>2072</v>
      </c>
    </row>
    <row r="6" ht="24" customHeight="1" spans="1:5">
      <c r="A6" s="456" t="s">
        <v>982</v>
      </c>
      <c r="B6" s="457">
        <f t="shared" si="0"/>
        <v>245114</v>
      </c>
      <c r="C6" s="458">
        <v>4510</v>
      </c>
      <c r="D6" s="458">
        <v>228889</v>
      </c>
      <c r="E6" s="458">
        <v>11715</v>
      </c>
    </row>
    <row r="7" ht="24" customHeight="1" spans="1:5">
      <c r="A7" s="456" t="s">
        <v>983</v>
      </c>
      <c r="B7" s="457">
        <f t="shared" si="0"/>
        <v>132911</v>
      </c>
      <c r="C7" s="458">
        <v>8910</v>
      </c>
      <c r="D7" s="458">
        <v>121210</v>
      </c>
      <c r="E7" s="458">
        <v>2791</v>
      </c>
    </row>
    <row r="8" ht="24" customHeight="1" spans="1:5">
      <c r="A8" s="456" t="s">
        <v>984</v>
      </c>
      <c r="B8" s="457">
        <f t="shared" si="0"/>
        <v>223814</v>
      </c>
      <c r="C8" s="458">
        <v>5910</v>
      </c>
      <c r="D8" s="458">
        <v>216082</v>
      </c>
      <c r="E8" s="458">
        <v>1822</v>
      </c>
    </row>
    <row r="9" ht="24" customHeight="1" spans="1:5">
      <c r="A9" s="456" t="s">
        <v>985</v>
      </c>
      <c r="B9" s="457">
        <f t="shared" si="0"/>
        <v>165387</v>
      </c>
      <c r="C9" s="458">
        <v>9062</v>
      </c>
      <c r="D9" s="458">
        <v>150507</v>
      </c>
      <c r="E9" s="458">
        <v>5818</v>
      </c>
    </row>
    <row r="10" ht="24" customHeight="1" spans="1:5">
      <c r="A10" s="456" t="s">
        <v>986</v>
      </c>
      <c r="B10" s="457">
        <f t="shared" si="0"/>
        <v>187832</v>
      </c>
      <c r="C10" s="458">
        <v>25592</v>
      </c>
      <c r="D10" s="458">
        <v>161369</v>
      </c>
      <c r="E10" s="458">
        <v>871</v>
      </c>
    </row>
    <row r="11" ht="24" customHeight="1" spans="1:5">
      <c r="A11" s="456" t="s">
        <v>987</v>
      </c>
      <c r="B11" s="457">
        <f t="shared" si="0"/>
        <v>89863</v>
      </c>
      <c r="C11" s="458">
        <v>3851</v>
      </c>
      <c r="D11" s="458">
        <v>80152</v>
      </c>
      <c r="E11" s="458">
        <v>5860</v>
      </c>
    </row>
    <row r="12" ht="24" customHeight="1" spans="1:5">
      <c r="A12" s="456" t="s">
        <v>988</v>
      </c>
      <c r="B12" s="457">
        <f t="shared" si="0"/>
        <v>39346</v>
      </c>
      <c r="C12" s="458">
        <v>6092</v>
      </c>
      <c r="D12" s="458">
        <v>32953</v>
      </c>
      <c r="E12" s="458">
        <v>301</v>
      </c>
    </row>
    <row r="13" ht="24" customHeight="1" spans="1:5">
      <c r="A13" s="456" t="s">
        <v>989</v>
      </c>
      <c r="B13" s="457">
        <f t="shared" si="0"/>
        <v>37019</v>
      </c>
      <c r="C13" s="458">
        <v>6913</v>
      </c>
      <c r="D13" s="458">
        <v>30106</v>
      </c>
      <c r="E13" s="458"/>
    </row>
    <row r="14" ht="24" customHeight="1" spans="1:5">
      <c r="A14" s="456" t="s">
        <v>990</v>
      </c>
      <c r="B14" s="457">
        <f t="shared" si="0"/>
        <v>51025</v>
      </c>
      <c r="C14" s="458">
        <v>6378</v>
      </c>
      <c r="D14" s="458">
        <v>44647</v>
      </c>
      <c r="E14" s="458"/>
    </row>
    <row r="15" ht="24" customHeight="1" spans="1:5">
      <c r="A15" s="456" t="s">
        <v>991</v>
      </c>
      <c r="B15" s="457">
        <f t="shared" si="0"/>
        <v>11518</v>
      </c>
      <c r="C15" s="458">
        <v>-657</v>
      </c>
      <c r="D15" s="458">
        <v>12055</v>
      </c>
      <c r="E15" s="458">
        <v>120</v>
      </c>
    </row>
    <row r="16" ht="24" customHeight="1" spans="1:5">
      <c r="A16" s="456" t="s">
        <v>992</v>
      </c>
      <c r="B16" s="459">
        <f t="shared" si="0"/>
        <v>-1078</v>
      </c>
      <c r="C16" s="458">
        <v>-3925</v>
      </c>
      <c r="D16" s="458">
        <v>2847</v>
      </c>
      <c r="E16" s="458"/>
    </row>
    <row r="17" ht="24" customHeight="1" spans="1:5">
      <c r="A17" s="456" t="s">
        <v>993</v>
      </c>
      <c r="B17" s="457">
        <f t="shared" si="0"/>
        <v>9235</v>
      </c>
      <c r="C17" s="458">
        <v>4113</v>
      </c>
      <c r="D17" s="458">
        <v>5122</v>
      </c>
      <c r="E17" s="458"/>
    </row>
    <row r="18" ht="24" customHeight="1" spans="1:5">
      <c r="A18" s="460" t="s">
        <v>891</v>
      </c>
      <c r="B18" s="461">
        <f>SUM(B5:B17)</f>
        <v>1595045</v>
      </c>
      <c r="C18" s="461">
        <f>SUM(C5:C17)</f>
        <v>92196</v>
      </c>
      <c r="D18" s="461">
        <f>SUM(D5:D17)</f>
        <v>1471479</v>
      </c>
      <c r="E18" s="461">
        <f>SUM(E5:E17)</f>
        <v>31370</v>
      </c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O1005"/>
  <sheetViews>
    <sheetView showZeros="0" workbookViewId="0">
      <selection activeCell="F16" sqref="F16"/>
    </sheetView>
  </sheetViews>
  <sheetFormatPr defaultColWidth="13.375" defaultRowHeight="32.25" customHeight="1"/>
  <cols>
    <col min="1" max="1" width="38.5" style="253" customWidth="1"/>
    <col min="2" max="3" width="11" style="253" customWidth="1"/>
    <col min="4" max="4" width="12.5" style="253" customWidth="1"/>
    <col min="5" max="6" width="12.375" style="435" customWidth="1"/>
    <col min="7" max="7" width="14.75" style="435" customWidth="1"/>
    <col min="8" max="16384" width="13.375" style="253"/>
  </cols>
  <sheetData>
    <row r="1" s="246" customFormat="1" ht="19.5" customHeight="1" spans="1:7">
      <c r="A1" s="436" t="s">
        <v>994</v>
      </c>
      <c r="E1" s="437"/>
      <c r="F1" s="437"/>
      <c r="G1" s="437"/>
    </row>
    <row r="2" s="256" customFormat="1" ht="48.75" customHeight="1" spans="1:1">
      <c r="A2" s="256" t="s">
        <v>995</v>
      </c>
    </row>
    <row r="3" s="251" customFormat="1" ht="25.5" customHeight="1" spans="1:15">
      <c r="A3" s="366"/>
      <c r="B3" s="366"/>
      <c r="C3" s="366"/>
      <c r="D3" s="366"/>
      <c r="E3" s="366"/>
      <c r="F3" s="366"/>
      <c r="G3" s="438" t="s">
        <v>2</v>
      </c>
      <c r="H3" s="366"/>
      <c r="I3" s="366"/>
      <c r="J3" s="366"/>
      <c r="K3" s="366"/>
      <c r="L3" s="366"/>
      <c r="M3" s="366"/>
      <c r="N3" s="366"/>
      <c r="O3" s="366"/>
    </row>
    <row r="4" s="366" customFormat="1" ht="28.5" customHeight="1" spans="1:7">
      <c r="A4" s="340" t="s">
        <v>3</v>
      </c>
      <c r="B4" s="340" t="s">
        <v>996</v>
      </c>
      <c r="C4" s="340"/>
      <c r="D4" s="340"/>
      <c r="E4" s="340" t="s">
        <v>997</v>
      </c>
      <c r="F4" s="340"/>
      <c r="G4" s="340"/>
    </row>
    <row r="5" s="366" customFormat="1" ht="28.5" customHeight="1" spans="1:7">
      <c r="A5" s="340"/>
      <c r="B5" s="340" t="s">
        <v>123</v>
      </c>
      <c r="C5" s="340" t="s">
        <v>895</v>
      </c>
      <c r="D5" s="340" t="s">
        <v>998</v>
      </c>
      <c r="E5" s="340" t="s">
        <v>123</v>
      </c>
      <c r="F5" s="340" t="s">
        <v>895</v>
      </c>
      <c r="G5" s="340" t="s">
        <v>998</v>
      </c>
    </row>
    <row r="6" s="366" customFormat="1" ht="26.1" customHeight="1" spans="1:7">
      <c r="A6" s="439" t="s">
        <v>999</v>
      </c>
      <c r="B6" s="261"/>
      <c r="C6" s="261"/>
      <c r="D6" s="261"/>
      <c r="E6" s="261">
        <v>2517087</v>
      </c>
      <c r="F6" s="261">
        <v>474920</v>
      </c>
      <c r="G6" s="261">
        <v>2042167</v>
      </c>
    </row>
    <row r="7" s="366" customFormat="1" ht="26.1" customHeight="1" spans="1:7">
      <c r="A7" s="439" t="s">
        <v>1000</v>
      </c>
      <c r="B7" s="261"/>
      <c r="C7" s="261"/>
      <c r="D7" s="261"/>
      <c r="E7" s="261">
        <v>2685365</v>
      </c>
      <c r="F7" s="261">
        <v>616093</v>
      </c>
      <c r="G7" s="261">
        <v>2069272</v>
      </c>
    </row>
    <row r="8" s="366" customFormat="1" ht="26.1" customHeight="1" spans="1:7">
      <c r="A8" s="439" t="s">
        <v>1001</v>
      </c>
      <c r="B8" s="440"/>
      <c r="C8" s="440"/>
      <c r="D8" s="440"/>
      <c r="E8" s="261">
        <f>[4]再融资计算!$F$5+[4]新增债券计算!$C$6</f>
        <v>274600</v>
      </c>
      <c r="F8" s="261">
        <f>[4]新增债券计算!$C$8+[4]再融资计算!$F$8</f>
        <v>195500</v>
      </c>
      <c r="G8" s="261">
        <f>E8-F8</f>
        <v>79100</v>
      </c>
    </row>
    <row r="9" s="366" customFormat="1" ht="26.1" customHeight="1" spans="1:7">
      <c r="A9" s="439" t="s">
        <v>1002</v>
      </c>
      <c r="B9" s="440"/>
      <c r="C9" s="440"/>
      <c r="D9" s="440"/>
      <c r="E9" s="261">
        <f>[4]再融资计算!$C$5</f>
        <v>115380</v>
      </c>
      <c r="F9" s="261">
        <f>[4]再融资计算!$C$8</f>
        <v>56177</v>
      </c>
      <c r="G9" s="261">
        <f>E9-F9</f>
        <v>59203</v>
      </c>
    </row>
    <row r="10" s="366" customFormat="1" ht="26.1" customHeight="1" spans="1:7">
      <c r="A10" s="439" t="s">
        <v>1003</v>
      </c>
      <c r="B10" s="261"/>
      <c r="C10" s="261"/>
      <c r="D10" s="261"/>
      <c r="E10" s="261">
        <v>2676003</v>
      </c>
      <c r="F10" s="261">
        <v>613929</v>
      </c>
      <c r="G10" s="261">
        <f>E10-F10</f>
        <v>2062074</v>
      </c>
    </row>
    <row r="11" s="366" customFormat="1" ht="28.5" customHeight="1" spans="1:7">
      <c r="A11" s="439" t="s">
        <v>1004</v>
      </c>
      <c r="B11" s="261"/>
      <c r="C11" s="261"/>
      <c r="D11" s="261"/>
      <c r="E11" s="261"/>
      <c r="F11" s="261"/>
      <c r="G11" s="261"/>
    </row>
    <row r="12" s="251" customFormat="1" ht="20.25" customHeight="1" spans="1:1">
      <c r="A12" s="251" t="s">
        <v>1005</v>
      </c>
    </row>
    <row r="13" s="251" customFormat="1" ht="20.25" customHeight="1" spans="1:1">
      <c r="A13" s="251" t="s">
        <v>1006</v>
      </c>
    </row>
    <row r="14" s="251" customFormat="1" ht="20.1" customHeight="1" spans="1:7">
      <c r="A14" s="441" t="s">
        <v>1007</v>
      </c>
      <c r="B14" s="441"/>
      <c r="C14" s="441"/>
      <c r="D14" s="441"/>
      <c r="E14" s="441"/>
      <c r="F14" s="441"/>
      <c r="G14" s="441"/>
    </row>
    <row r="15" s="251" customFormat="1" customHeight="1"/>
    <row r="16" s="251" customFormat="1" customHeight="1" spans="5:7">
      <c r="E16" s="442"/>
      <c r="F16" s="442"/>
      <c r="G16" s="442"/>
    </row>
    <row r="17" s="251" customFormat="1" customHeight="1" spans="5:7">
      <c r="E17" s="442"/>
      <c r="F17" s="442"/>
      <c r="G17" s="442"/>
    </row>
    <row r="18" s="251" customFormat="1" customHeight="1" spans="5:7">
      <c r="E18" s="442"/>
      <c r="F18" s="442"/>
      <c r="G18" s="442"/>
    </row>
    <row r="19" s="251" customFormat="1" customHeight="1" spans="5:7">
      <c r="E19" s="442"/>
      <c r="F19" s="442"/>
      <c r="G19" s="442"/>
    </row>
    <row r="20" s="251" customFormat="1" customHeight="1" spans="5:7">
      <c r="E20" s="442"/>
      <c r="F20" s="442"/>
      <c r="G20" s="442"/>
    </row>
    <row r="21" s="251" customFormat="1" customHeight="1" spans="5:7">
      <c r="E21" s="442"/>
      <c r="F21" s="442"/>
      <c r="G21" s="442"/>
    </row>
    <row r="22" s="251" customFormat="1" customHeight="1" spans="5:7">
      <c r="E22" s="442"/>
      <c r="F22" s="442"/>
      <c r="G22" s="442"/>
    </row>
    <row r="23" s="251" customFormat="1" customHeight="1" spans="5:7">
      <c r="E23" s="442"/>
      <c r="F23" s="442"/>
      <c r="G23" s="442"/>
    </row>
    <row r="24" s="251" customFormat="1" customHeight="1" spans="5:7">
      <c r="E24" s="442"/>
      <c r="F24" s="442"/>
      <c r="G24" s="442"/>
    </row>
    <row r="25" s="251" customFormat="1" customHeight="1" spans="5:7">
      <c r="E25" s="442"/>
      <c r="F25" s="442"/>
      <c r="G25" s="442"/>
    </row>
    <row r="26" s="251" customFormat="1" customHeight="1" spans="5:7">
      <c r="E26" s="442"/>
      <c r="F26" s="442"/>
      <c r="G26" s="442"/>
    </row>
    <row r="27" s="251" customFormat="1" customHeight="1" spans="5:7">
      <c r="E27" s="442"/>
      <c r="F27" s="442"/>
      <c r="G27" s="442"/>
    </row>
    <row r="28" s="251" customFormat="1" customHeight="1" spans="5:7">
      <c r="E28" s="442"/>
      <c r="F28" s="442"/>
      <c r="G28" s="442"/>
    </row>
    <row r="29" s="251" customFormat="1" customHeight="1" spans="5:7">
      <c r="E29" s="442"/>
      <c r="F29" s="442"/>
      <c r="G29" s="442"/>
    </row>
    <row r="30" s="251" customFormat="1" customHeight="1" spans="5:7">
      <c r="E30" s="442"/>
      <c r="F30" s="442"/>
      <c r="G30" s="442"/>
    </row>
    <row r="31" s="251" customFormat="1" customHeight="1" spans="5:7">
      <c r="E31" s="442"/>
      <c r="F31" s="442"/>
      <c r="G31" s="442"/>
    </row>
    <row r="32" s="251" customFormat="1" customHeight="1" spans="5:7">
      <c r="E32" s="442"/>
      <c r="F32" s="442"/>
      <c r="G32" s="442"/>
    </row>
    <row r="33" s="251" customFormat="1" customHeight="1" spans="5:7">
      <c r="E33" s="442"/>
      <c r="F33" s="442"/>
      <c r="G33" s="442"/>
    </row>
    <row r="34" s="251" customFormat="1" customHeight="1" spans="5:7">
      <c r="E34" s="442"/>
      <c r="F34" s="442"/>
      <c r="G34" s="442"/>
    </row>
    <row r="35" s="251" customFormat="1" customHeight="1" spans="5:7">
      <c r="E35" s="442"/>
      <c r="F35" s="442"/>
      <c r="G35" s="442"/>
    </row>
    <row r="36" s="251" customFormat="1" customHeight="1" spans="5:7">
      <c r="E36" s="442"/>
      <c r="F36" s="442"/>
      <c r="G36" s="442"/>
    </row>
    <row r="37" s="251" customFormat="1" customHeight="1" spans="5:7">
      <c r="E37" s="442"/>
      <c r="F37" s="442"/>
      <c r="G37" s="442"/>
    </row>
    <row r="38" s="251" customFormat="1" customHeight="1" spans="5:7">
      <c r="E38" s="442"/>
      <c r="F38" s="442"/>
      <c r="G38" s="442"/>
    </row>
    <row r="39" s="251" customFormat="1" customHeight="1" spans="5:7">
      <c r="E39" s="442"/>
      <c r="F39" s="442"/>
      <c r="G39" s="442"/>
    </row>
    <row r="40" s="251" customFormat="1" customHeight="1" spans="5:7">
      <c r="E40" s="442"/>
      <c r="F40" s="442"/>
      <c r="G40" s="442"/>
    </row>
    <row r="41" s="251" customFormat="1" customHeight="1" spans="5:7">
      <c r="E41" s="442"/>
      <c r="F41" s="442"/>
      <c r="G41" s="442"/>
    </row>
    <row r="42" s="251" customFormat="1" customHeight="1" spans="5:7">
      <c r="E42" s="442"/>
      <c r="F42" s="442"/>
      <c r="G42" s="442"/>
    </row>
    <row r="43" s="251" customFormat="1" customHeight="1" spans="5:7">
      <c r="E43" s="442"/>
      <c r="F43" s="442"/>
      <c r="G43" s="442"/>
    </row>
    <row r="44" s="251" customFormat="1" customHeight="1" spans="5:7">
      <c r="E44" s="442"/>
      <c r="F44" s="442"/>
      <c r="G44" s="442"/>
    </row>
    <row r="45" s="251" customFormat="1" customHeight="1" spans="5:7">
      <c r="E45" s="442"/>
      <c r="F45" s="442"/>
      <c r="G45" s="442"/>
    </row>
    <row r="46" s="251" customFormat="1" customHeight="1" spans="5:7">
      <c r="E46" s="442"/>
      <c r="F46" s="442"/>
      <c r="G46" s="442"/>
    </row>
    <row r="47" s="251" customFormat="1" customHeight="1" spans="5:7">
      <c r="E47" s="442"/>
      <c r="F47" s="442"/>
      <c r="G47" s="442"/>
    </row>
    <row r="48" s="251" customFormat="1" customHeight="1" spans="5:7">
      <c r="E48" s="442"/>
      <c r="F48" s="442"/>
      <c r="G48" s="442"/>
    </row>
    <row r="49" s="251" customFormat="1" customHeight="1" spans="5:7">
      <c r="E49" s="442"/>
      <c r="F49" s="442"/>
      <c r="G49" s="442"/>
    </row>
    <row r="50" s="251" customFormat="1" customHeight="1" spans="5:7">
      <c r="E50" s="442"/>
      <c r="F50" s="442"/>
      <c r="G50" s="442"/>
    </row>
    <row r="51" s="251" customFormat="1" customHeight="1" spans="5:7">
      <c r="E51" s="442"/>
      <c r="F51" s="442"/>
      <c r="G51" s="442"/>
    </row>
    <row r="52" s="251" customFormat="1" customHeight="1" spans="5:7">
      <c r="E52" s="442"/>
      <c r="F52" s="442"/>
      <c r="G52" s="442"/>
    </row>
    <row r="53" s="251" customFormat="1" customHeight="1" spans="5:7">
      <c r="E53" s="442"/>
      <c r="F53" s="442"/>
      <c r="G53" s="442"/>
    </row>
    <row r="54" s="251" customFormat="1" customHeight="1" spans="5:7">
      <c r="E54" s="442"/>
      <c r="F54" s="442"/>
      <c r="G54" s="442"/>
    </row>
    <row r="55" s="251" customFormat="1" customHeight="1" spans="5:7">
      <c r="E55" s="442"/>
      <c r="F55" s="442"/>
      <c r="G55" s="442"/>
    </row>
    <row r="56" s="251" customFormat="1" customHeight="1" spans="5:7">
      <c r="E56" s="442"/>
      <c r="F56" s="442"/>
      <c r="G56" s="442"/>
    </row>
    <row r="57" s="251" customFormat="1" customHeight="1" spans="5:7">
      <c r="E57" s="442"/>
      <c r="F57" s="442"/>
      <c r="G57" s="442"/>
    </row>
    <row r="58" s="251" customFormat="1" customHeight="1" spans="5:7">
      <c r="E58" s="442"/>
      <c r="F58" s="442"/>
      <c r="G58" s="442"/>
    </row>
    <row r="59" s="251" customFormat="1" customHeight="1" spans="5:7">
      <c r="E59" s="442"/>
      <c r="F59" s="442"/>
      <c r="G59" s="442"/>
    </row>
    <row r="60" s="251" customFormat="1" customHeight="1" spans="5:7">
      <c r="E60" s="442"/>
      <c r="F60" s="442"/>
      <c r="G60" s="442"/>
    </row>
    <row r="61" s="251" customFormat="1" customHeight="1" spans="5:7">
      <c r="E61" s="442"/>
      <c r="F61" s="442"/>
      <c r="G61" s="442"/>
    </row>
    <row r="62" s="251" customFormat="1" customHeight="1" spans="5:7">
      <c r="E62" s="442"/>
      <c r="F62" s="442"/>
      <c r="G62" s="442"/>
    </row>
    <row r="63" s="251" customFormat="1" customHeight="1" spans="5:7">
      <c r="E63" s="442"/>
      <c r="F63" s="442"/>
      <c r="G63" s="442"/>
    </row>
    <row r="64" s="251" customFormat="1" customHeight="1" spans="5:7">
      <c r="E64" s="442"/>
      <c r="F64" s="442"/>
      <c r="G64" s="442"/>
    </row>
    <row r="65" s="251" customFormat="1" customHeight="1" spans="5:7">
      <c r="E65" s="442"/>
      <c r="F65" s="442"/>
      <c r="G65" s="442"/>
    </row>
    <row r="66" s="251" customFormat="1" customHeight="1" spans="5:7">
      <c r="E66" s="442"/>
      <c r="F66" s="442"/>
      <c r="G66" s="442"/>
    </row>
    <row r="67" s="251" customFormat="1" customHeight="1" spans="5:7">
      <c r="E67" s="442"/>
      <c r="F67" s="442"/>
      <c r="G67" s="442"/>
    </row>
    <row r="68" s="251" customFormat="1" customHeight="1" spans="5:7">
      <c r="E68" s="442"/>
      <c r="F68" s="442"/>
      <c r="G68" s="442"/>
    </row>
    <row r="69" s="251" customFormat="1" customHeight="1" spans="5:7">
      <c r="E69" s="442"/>
      <c r="F69" s="442"/>
      <c r="G69" s="442"/>
    </row>
    <row r="70" s="251" customFormat="1" customHeight="1" spans="5:7">
      <c r="E70" s="442"/>
      <c r="F70" s="442"/>
      <c r="G70" s="442"/>
    </row>
    <row r="71" s="251" customFormat="1" customHeight="1" spans="5:7">
      <c r="E71" s="442"/>
      <c r="F71" s="442"/>
      <c r="G71" s="442"/>
    </row>
    <row r="72" s="251" customFormat="1" customHeight="1" spans="5:7">
      <c r="E72" s="442"/>
      <c r="F72" s="442"/>
      <c r="G72" s="442"/>
    </row>
    <row r="73" s="251" customFormat="1" customHeight="1" spans="5:7">
      <c r="E73" s="442"/>
      <c r="F73" s="442"/>
      <c r="G73" s="442"/>
    </row>
    <row r="74" s="251" customFormat="1" customHeight="1" spans="5:7">
      <c r="E74" s="442"/>
      <c r="F74" s="442"/>
      <c r="G74" s="442"/>
    </row>
    <row r="75" s="251" customFormat="1" customHeight="1" spans="5:7">
      <c r="E75" s="442"/>
      <c r="F75" s="442"/>
      <c r="G75" s="442"/>
    </row>
    <row r="76" s="251" customFormat="1" customHeight="1" spans="5:7">
      <c r="E76" s="442"/>
      <c r="F76" s="442"/>
      <c r="G76" s="442"/>
    </row>
    <row r="77" s="251" customFormat="1" customHeight="1" spans="5:7">
      <c r="E77" s="442"/>
      <c r="F77" s="442"/>
      <c r="G77" s="442"/>
    </row>
    <row r="78" s="251" customFormat="1" customHeight="1" spans="5:7">
      <c r="E78" s="442"/>
      <c r="F78" s="442"/>
      <c r="G78" s="442"/>
    </row>
    <row r="79" s="251" customFormat="1" customHeight="1" spans="5:7">
      <c r="E79" s="442"/>
      <c r="F79" s="442"/>
      <c r="G79" s="442"/>
    </row>
    <row r="80" s="251" customFormat="1" customHeight="1" spans="5:7">
      <c r="E80" s="442"/>
      <c r="F80" s="442"/>
      <c r="G80" s="442"/>
    </row>
    <row r="81" s="251" customFormat="1" customHeight="1" spans="5:7">
      <c r="E81" s="442"/>
      <c r="F81" s="442"/>
      <c r="G81" s="442"/>
    </row>
    <row r="82" s="251" customFormat="1" customHeight="1" spans="5:7">
      <c r="E82" s="442"/>
      <c r="F82" s="442"/>
      <c r="G82" s="442"/>
    </row>
    <row r="83" s="251" customFormat="1" customHeight="1" spans="5:7">
      <c r="E83" s="442"/>
      <c r="F83" s="442"/>
      <c r="G83" s="442"/>
    </row>
    <row r="84" s="251" customFormat="1" customHeight="1" spans="5:7">
      <c r="E84" s="442"/>
      <c r="F84" s="442"/>
      <c r="G84" s="442"/>
    </row>
    <row r="85" s="251" customFormat="1" customHeight="1" spans="5:7">
      <c r="E85" s="442"/>
      <c r="F85" s="442"/>
      <c r="G85" s="442"/>
    </row>
    <row r="86" s="251" customFormat="1" customHeight="1" spans="5:7">
      <c r="E86" s="442"/>
      <c r="F86" s="442"/>
      <c r="G86" s="442"/>
    </row>
    <row r="87" s="251" customFormat="1" customHeight="1" spans="5:7">
      <c r="E87" s="442"/>
      <c r="F87" s="442"/>
      <c r="G87" s="442"/>
    </row>
    <row r="88" s="251" customFormat="1" customHeight="1" spans="5:7">
      <c r="E88" s="442"/>
      <c r="F88" s="442"/>
      <c r="G88" s="442"/>
    </row>
    <row r="89" s="251" customFormat="1" customHeight="1" spans="5:7">
      <c r="E89" s="442"/>
      <c r="F89" s="442"/>
      <c r="G89" s="442"/>
    </row>
    <row r="90" s="251" customFormat="1" customHeight="1" spans="5:7">
      <c r="E90" s="442"/>
      <c r="F90" s="442"/>
      <c r="G90" s="442"/>
    </row>
    <row r="91" s="251" customFormat="1" customHeight="1" spans="5:7">
      <c r="E91" s="442"/>
      <c r="F91" s="442"/>
      <c r="G91" s="442"/>
    </row>
    <row r="92" s="251" customFormat="1" customHeight="1" spans="5:7">
      <c r="E92" s="442"/>
      <c r="F92" s="442"/>
      <c r="G92" s="442"/>
    </row>
    <row r="93" s="251" customFormat="1" customHeight="1" spans="5:7">
      <c r="E93" s="442"/>
      <c r="F93" s="442"/>
      <c r="G93" s="442"/>
    </row>
    <row r="94" s="251" customFormat="1" customHeight="1" spans="5:7">
      <c r="E94" s="442"/>
      <c r="F94" s="442"/>
      <c r="G94" s="442"/>
    </row>
    <row r="95" s="251" customFormat="1" customHeight="1" spans="5:7">
      <c r="E95" s="442"/>
      <c r="F95" s="442"/>
      <c r="G95" s="442"/>
    </row>
    <row r="96" s="251" customFormat="1" customHeight="1" spans="5:7">
      <c r="E96" s="442"/>
      <c r="F96" s="442"/>
      <c r="G96" s="442"/>
    </row>
    <row r="97" s="251" customFormat="1" customHeight="1" spans="5:7">
      <c r="E97" s="442"/>
      <c r="F97" s="442"/>
      <c r="G97" s="442"/>
    </row>
    <row r="98" s="251" customFormat="1" customHeight="1" spans="5:7">
      <c r="E98" s="442"/>
      <c r="F98" s="442"/>
      <c r="G98" s="442"/>
    </row>
    <row r="99" s="251" customFormat="1" customHeight="1" spans="5:7">
      <c r="E99" s="442"/>
      <c r="F99" s="442"/>
      <c r="G99" s="442"/>
    </row>
    <row r="100" s="251" customFormat="1" customHeight="1" spans="5:7">
      <c r="E100" s="442"/>
      <c r="F100" s="442"/>
      <c r="G100" s="442"/>
    </row>
    <row r="101" s="251" customFormat="1" customHeight="1" spans="5:7">
      <c r="E101" s="442"/>
      <c r="F101" s="442"/>
      <c r="G101" s="442"/>
    </row>
    <row r="102" s="251" customFormat="1" customHeight="1" spans="5:7">
      <c r="E102" s="442"/>
      <c r="F102" s="442"/>
      <c r="G102" s="442"/>
    </row>
    <row r="103" s="251" customFormat="1" customHeight="1" spans="5:7">
      <c r="E103" s="442"/>
      <c r="F103" s="442"/>
      <c r="G103" s="442"/>
    </row>
    <row r="104" s="251" customFormat="1" customHeight="1" spans="5:7">
      <c r="E104" s="442"/>
      <c r="F104" s="442"/>
      <c r="G104" s="442"/>
    </row>
    <row r="105" s="251" customFormat="1" customHeight="1" spans="5:7">
      <c r="E105" s="442"/>
      <c r="F105" s="442"/>
      <c r="G105" s="442"/>
    </row>
    <row r="106" s="251" customFormat="1" customHeight="1" spans="5:7">
      <c r="E106" s="442"/>
      <c r="F106" s="442"/>
      <c r="G106" s="442"/>
    </row>
    <row r="107" s="251" customFormat="1" customHeight="1" spans="5:7">
      <c r="E107" s="442"/>
      <c r="F107" s="442"/>
      <c r="G107" s="442"/>
    </row>
    <row r="108" s="251" customFormat="1" customHeight="1" spans="5:7">
      <c r="E108" s="442"/>
      <c r="F108" s="442"/>
      <c r="G108" s="442"/>
    </row>
    <row r="109" s="251" customFormat="1" customHeight="1" spans="5:7">
      <c r="E109" s="442"/>
      <c r="F109" s="442"/>
      <c r="G109" s="442"/>
    </row>
    <row r="110" s="251" customFormat="1" customHeight="1" spans="5:7">
      <c r="E110" s="442"/>
      <c r="F110" s="442"/>
      <c r="G110" s="442"/>
    </row>
    <row r="111" s="251" customFormat="1" customHeight="1" spans="5:7">
      <c r="E111" s="442"/>
      <c r="F111" s="442"/>
      <c r="G111" s="442"/>
    </row>
    <row r="112" s="251" customFormat="1" customHeight="1" spans="5:7">
      <c r="E112" s="442"/>
      <c r="F112" s="442"/>
      <c r="G112" s="442"/>
    </row>
    <row r="113" s="251" customFormat="1" customHeight="1" spans="5:7">
      <c r="E113" s="442"/>
      <c r="F113" s="442"/>
      <c r="G113" s="442"/>
    </row>
    <row r="114" s="251" customFormat="1" customHeight="1" spans="5:7">
      <c r="E114" s="442"/>
      <c r="F114" s="442"/>
      <c r="G114" s="442"/>
    </row>
    <row r="115" s="251" customFormat="1" customHeight="1" spans="5:7">
      <c r="E115" s="442"/>
      <c r="F115" s="442"/>
      <c r="G115" s="442"/>
    </row>
    <row r="116" s="251" customFormat="1" customHeight="1" spans="5:7">
      <c r="E116" s="442"/>
      <c r="F116" s="442"/>
      <c r="G116" s="442"/>
    </row>
    <row r="117" s="251" customFormat="1" customHeight="1" spans="5:7">
      <c r="E117" s="442"/>
      <c r="F117" s="442"/>
      <c r="G117" s="442"/>
    </row>
    <row r="118" s="251" customFormat="1" customHeight="1" spans="5:7">
      <c r="E118" s="442"/>
      <c r="F118" s="442"/>
      <c r="G118" s="442"/>
    </row>
    <row r="119" s="251" customFormat="1" customHeight="1" spans="5:7">
      <c r="E119" s="442"/>
      <c r="F119" s="442"/>
      <c r="G119" s="442"/>
    </row>
    <row r="120" s="251" customFormat="1" customHeight="1" spans="5:7">
      <c r="E120" s="442"/>
      <c r="F120" s="442"/>
      <c r="G120" s="442"/>
    </row>
    <row r="121" s="251" customFormat="1" customHeight="1" spans="5:7">
      <c r="E121" s="442"/>
      <c r="F121" s="442"/>
      <c r="G121" s="442"/>
    </row>
    <row r="122" s="251" customFormat="1" customHeight="1" spans="5:7">
      <c r="E122" s="442"/>
      <c r="F122" s="442"/>
      <c r="G122" s="442"/>
    </row>
    <row r="123" s="251" customFormat="1" customHeight="1" spans="5:7">
      <c r="E123" s="442"/>
      <c r="F123" s="442"/>
      <c r="G123" s="442"/>
    </row>
    <row r="124" s="251" customFormat="1" customHeight="1" spans="5:7">
      <c r="E124" s="442"/>
      <c r="F124" s="442"/>
      <c r="G124" s="442"/>
    </row>
    <row r="125" s="251" customFormat="1" customHeight="1" spans="5:7">
      <c r="E125" s="442"/>
      <c r="F125" s="442"/>
      <c r="G125" s="442"/>
    </row>
    <row r="126" s="251" customFormat="1" customHeight="1" spans="5:7">
      <c r="E126" s="442"/>
      <c r="F126" s="442"/>
      <c r="G126" s="442"/>
    </row>
    <row r="127" s="251" customFormat="1" customHeight="1" spans="5:7">
      <c r="E127" s="442"/>
      <c r="F127" s="442"/>
      <c r="G127" s="442"/>
    </row>
    <row r="128" s="251" customFormat="1" customHeight="1" spans="5:7">
      <c r="E128" s="442"/>
      <c r="F128" s="442"/>
      <c r="G128" s="442"/>
    </row>
    <row r="129" s="251" customFormat="1" customHeight="1" spans="5:7">
      <c r="E129" s="442"/>
      <c r="F129" s="442"/>
      <c r="G129" s="442"/>
    </row>
    <row r="130" s="251" customFormat="1" customHeight="1" spans="5:7">
      <c r="E130" s="442"/>
      <c r="F130" s="442"/>
      <c r="G130" s="442"/>
    </row>
    <row r="131" s="251" customFormat="1" customHeight="1" spans="5:7">
      <c r="E131" s="442"/>
      <c r="F131" s="442"/>
      <c r="G131" s="442"/>
    </row>
    <row r="132" s="251" customFormat="1" customHeight="1" spans="5:7">
      <c r="E132" s="442"/>
      <c r="F132" s="442"/>
      <c r="G132" s="442"/>
    </row>
    <row r="133" s="251" customFormat="1" customHeight="1" spans="5:7">
      <c r="E133" s="442"/>
      <c r="F133" s="442"/>
      <c r="G133" s="442"/>
    </row>
    <row r="134" s="251" customFormat="1" customHeight="1" spans="5:7">
      <c r="E134" s="442"/>
      <c r="F134" s="442"/>
      <c r="G134" s="442"/>
    </row>
    <row r="135" s="251" customFormat="1" customHeight="1" spans="5:7">
      <c r="E135" s="442"/>
      <c r="F135" s="442"/>
      <c r="G135" s="442"/>
    </row>
    <row r="136" s="251" customFormat="1" customHeight="1" spans="5:7">
      <c r="E136" s="442"/>
      <c r="F136" s="442"/>
      <c r="G136" s="442"/>
    </row>
    <row r="137" s="251" customFormat="1" customHeight="1" spans="5:7">
      <c r="E137" s="442"/>
      <c r="F137" s="442"/>
      <c r="G137" s="442"/>
    </row>
    <row r="138" s="251" customFormat="1" customHeight="1" spans="5:7">
      <c r="E138" s="442"/>
      <c r="F138" s="442"/>
      <c r="G138" s="442"/>
    </row>
    <row r="139" s="251" customFormat="1" customHeight="1" spans="5:7">
      <c r="E139" s="442"/>
      <c r="F139" s="442"/>
      <c r="G139" s="442"/>
    </row>
    <row r="140" s="251" customFormat="1" customHeight="1" spans="5:7">
      <c r="E140" s="442"/>
      <c r="F140" s="442"/>
      <c r="G140" s="442"/>
    </row>
    <row r="141" s="251" customFormat="1" customHeight="1" spans="5:7">
      <c r="E141" s="442"/>
      <c r="F141" s="442"/>
      <c r="G141" s="442"/>
    </row>
    <row r="142" s="251" customFormat="1" customHeight="1" spans="5:7">
      <c r="E142" s="442"/>
      <c r="F142" s="442"/>
      <c r="G142" s="442"/>
    </row>
    <row r="143" s="251" customFormat="1" customHeight="1" spans="5:7">
      <c r="E143" s="442"/>
      <c r="F143" s="442"/>
      <c r="G143" s="442"/>
    </row>
    <row r="144" s="251" customFormat="1" customHeight="1" spans="5:7">
      <c r="E144" s="442"/>
      <c r="F144" s="442"/>
      <c r="G144" s="442"/>
    </row>
    <row r="145" s="251" customFormat="1" customHeight="1" spans="5:7">
      <c r="E145" s="442"/>
      <c r="F145" s="442"/>
      <c r="G145" s="442"/>
    </row>
    <row r="146" s="251" customFormat="1" customHeight="1" spans="5:7">
      <c r="E146" s="442"/>
      <c r="F146" s="442"/>
      <c r="G146" s="442"/>
    </row>
    <row r="147" s="251" customFormat="1" customHeight="1" spans="5:7">
      <c r="E147" s="442"/>
      <c r="F147" s="442"/>
      <c r="G147" s="442"/>
    </row>
    <row r="148" s="251" customFormat="1" customHeight="1" spans="5:7">
      <c r="E148" s="442"/>
      <c r="F148" s="442"/>
      <c r="G148" s="442"/>
    </row>
    <row r="149" s="251" customFormat="1" customHeight="1" spans="5:7">
      <c r="E149" s="442"/>
      <c r="F149" s="442"/>
      <c r="G149" s="442"/>
    </row>
    <row r="150" s="251" customFormat="1" customHeight="1" spans="5:7">
      <c r="E150" s="442"/>
      <c r="F150" s="442"/>
      <c r="G150" s="442"/>
    </row>
    <row r="151" s="251" customFormat="1" customHeight="1" spans="5:7">
      <c r="E151" s="442"/>
      <c r="F151" s="442"/>
      <c r="G151" s="442"/>
    </row>
    <row r="152" s="251" customFormat="1" customHeight="1" spans="5:7">
      <c r="E152" s="442"/>
      <c r="F152" s="442"/>
      <c r="G152" s="442"/>
    </row>
    <row r="153" s="251" customFormat="1" customHeight="1" spans="5:7">
      <c r="E153" s="442"/>
      <c r="F153" s="442"/>
      <c r="G153" s="442"/>
    </row>
    <row r="154" s="251" customFormat="1" customHeight="1" spans="5:7">
      <c r="E154" s="442"/>
      <c r="F154" s="442"/>
      <c r="G154" s="442"/>
    </row>
    <row r="155" s="251" customFormat="1" customHeight="1" spans="5:7">
      <c r="E155" s="442"/>
      <c r="F155" s="442"/>
      <c r="G155" s="442"/>
    </row>
    <row r="156" s="251" customFormat="1" customHeight="1" spans="5:7">
      <c r="E156" s="442"/>
      <c r="F156" s="442"/>
      <c r="G156" s="442"/>
    </row>
    <row r="157" s="251" customFormat="1" customHeight="1" spans="5:7">
      <c r="E157" s="442"/>
      <c r="F157" s="442"/>
      <c r="G157" s="442"/>
    </row>
    <row r="158" s="251" customFormat="1" customHeight="1" spans="5:7">
      <c r="E158" s="442"/>
      <c r="F158" s="442"/>
      <c r="G158" s="442"/>
    </row>
    <row r="159" s="251" customFormat="1" customHeight="1" spans="5:7">
      <c r="E159" s="442"/>
      <c r="F159" s="442"/>
      <c r="G159" s="442"/>
    </row>
    <row r="160" s="251" customFormat="1" customHeight="1" spans="5:7">
      <c r="E160" s="442"/>
      <c r="F160" s="442"/>
      <c r="G160" s="442"/>
    </row>
    <row r="161" s="251" customFormat="1" customHeight="1" spans="5:7">
      <c r="E161" s="442"/>
      <c r="F161" s="442"/>
      <c r="G161" s="442"/>
    </row>
    <row r="162" s="251" customFormat="1" customHeight="1" spans="5:7">
      <c r="E162" s="442"/>
      <c r="F162" s="442"/>
      <c r="G162" s="442"/>
    </row>
    <row r="163" s="251" customFormat="1" customHeight="1" spans="5:7">
      <c r="E163" s="442"/>
      <c r="F163" s="442"/>
      <c r="G163" s="442"/>
    </row>
    <row r="164" s="251" customFormat="1" customHeight="1" spans="5:7">
      <c r="E164" s="442"/>
      <c r="F164" s="442"/>
      <c r="G164" s="442"/>
    </row>
    <row r="165" s="251" customFormat="1" customHeight="1" spans="5:7">
      <c r="E165" s="442"/>
      <c r="F165" s="442"/>
      <c r="G165" s="442"/>
    </row>
    <row r="166" s="251" customFormat="1" customHeight="1" spans="5:7">
      <c r="E166" s="442"/>
      <c r="F166" s="442"/>
      <c r="G166" s="442"/>
    </row>
    <row r="167" s="251" customFormat="1" customHeight="1" spans="5:7">
      <c r="E167" s="442"/>
      <c r="F167" s="442"/>
      <c r="G167" s="442"/>
    </row>
    <row r="168" s="251" customFormat="1" customHeight="1" spans="5:7">
      <c r="E168" s="442"/>
      <c r="F168" s="442"/>
      <c r="G168" s="442"/>
    </row>
    <row r="169" s="251" customFormat="1" customHeight="1" spans="5:7">
      <c r="E169" s="442"/>
      <c r="F169" s="442"/>
      <c r="G169" s="442"/>
    </row>
    <row r="170" s="251" customFormat="1" customHeight="1" spans="5:7">
      <c r="E170" s="442"/>
      <c r="F170" s="442"/>
      <c r="G170" s="442"/>
    </row>
    <row r="171" s="251" customFormat="1" customHeight="1" spans="5:7">
      <c r="E171" s="442"/>
      <c r="F171" s="442"/>
      <c r="G171" s="442"/>
    </row>
    <row r="172" s="251" customFormat="1" customHeight="1" spans="5:7">
      <c r="E172" s="442"/>
      <c r="F172" s="442"/>
      <c r="G172" s="442"/>
    </row>
    <row r="173" s="251" customFormat="1" customHeight="1" spans="5:7">
      <c r="E173" s="442"/>
      <c r="F173" s="442"/>
      <c r="G173" s="442"/>
    </row>
    <row r="174" s="251" customFormat="1" customHeight="1" spans="5:7">
      <c r="E174" s="442"/>
      <c r="F174" s="442"/>
      <c r="G174" s="442"/>
    </row>
    <row r="175" s="251" customFormat="1" customHeight="1" spans="5:7">
      <c r="E175" s="442"/>
      <c r="F175" s="442"/>
      <c r="G175" s="442"/>
    </row>
    <row r="176" s="251" customFormat="1" customHeight="1" spans="5:7">
      <c r="E176" s="442"/>
      <c r="F176" s="442"/>
      <c r="G176" s="442"/>
    </row>
    <row r="177" s="251" customFormat="1" customHeight="1" spans="5:7">
      <c r="E177" s="442"/>
      <c r="F177" s="442"/>
      <c r="G177" s="442"/>
    </row>
    <row r="178" s="251" customFormat="1" customHeight="1" spans="5:7">
      <c r="E178" s="442"/>
      <c r="F178" s="442"/>
      <c r="G178" s="442"/>
    </row>
    <row r="179" s="251" customFormat="1" customHeight="1" spans="5:7">
      <c r="E179" s="442"/>
      <c r="F179" s="442"/>
      <c r="G179" s="442"/>
    </row>
    <row r="180" s="251" customFormat="1" customHeight="1" spans="5:7">
      <c r="E180" s="442"/>
      <c r="F180" s="442"/>
      <c r="G180" s="442"/>
    </row>
    <row r="181" s="251" customFormat="1" customHeight="1" spans="5:7">
      <c r="E181" s="442"/>
      <c r="F181" s="442"/>
      <c r="G181" s="442"/>
    </row>
    <row r="182" s="251" customFormat="1" customHeight="1" spans="5:7">
      <c r="E182" s="442"/>
      <c r="F182" s="442"/>
      <c r="G182" s="442"/>
    </row>
    <row r="183" s="251" customFormat="1" customHeight="1" spans="5:7">
      <c r="E183" s="442"/>
      <c r="F183" s="442"/>
      <c r="G183" s="442"/>
    </row>
    <row r="184" s="251" customFormat="1" customHeight="1" spans="5:7">
      <c r="E184" s="442"/>
      <c r="F184" s="442"/>
      <c r="G184" s="442"/>
    </row>
    <row r="185" s="251" customFormat="1" customHeight="1" spans="5:7">
      <c r="E185" s="442"/>
      <c r="F185" s="442"/>
      <c r="G185" s="442"/>
    </row>
    <row r="186" s="251" customFormat="1" customHeight="1" spans="5:7">
      <c r="E186" s="442"/>
      <c r="F186" s="442"/>
      <c r="G186" s="442"/>
    </row>
    <row r="187" s="251" customFormat="1" customHeight="1" spans="5:7">
      <c r="E187" s="442"/>
      <c r="F187" s="442"/>
      <c r="G187" s="442"/>
    </row>
    <row r="188" s="251" customFormat="1" customHeight="1" spans="5:7">
      <c r="E188" s="442"/>
      <c r="F188" s="442"/>
      <c r="G188" s="442"/>
    </row>
    <row r="189" s="251" customFormat="1" customHeight="1" spans="5:7">
      <c r="E189" s="442"/>
      <c r="F189" s="442"/>
      <c r="G189" s="442"/>
    </row>
    <row r="190" s="251" customFormat="1" customHeight="1" spans="5:7">
      <c r="E190" s="442"/>
      <c r="F190" s="442"/>
      <c r="G190" s="442"/>
    </row>
    <row r="191" s="251" customFormat="1" customHeight="1" spans="5:7">
      <c r="E191" s="442"/>
      <c r="F191" s="442"/>
      <c r="G191" s="442"/>
    </row>
    <row r="192" s="251" customFormat="1" customHeight="1" spans="5:7">
      <c r="E192" s="442"/>
      <c r="F192" s="442"/>
      <c r="G192" s="442"/>
    </row>
    <row r="193" s="251" customFormat="1" customHeight="1" spans="5:7">
      <c r="E193" s="442"/>
      <c r="F193" s="442"/>
      <c r="G193" s="442"/>
    </row>
    <row r="194" s="251" customFormat="1" customHeight="1" spans="5:7">
      <c r="E194" s="442"/>
      <c r="F194" s="442"/>
      <c r="G194" s="442"/>
    </row>
    <row r="195" s="251" customFormat="1" customHeight="1" spans="5:7">
      <c r="E195" s="442"/>
      <c r="F195" s="442"/>
      <c r="G195" s="442"/>
    </row>
    <row r="196" s="251" customFormat="1" customHeight="1" spans="5:7">
      <c r="E196" s="442"/>
      <c r="F196" s="442"/>
      <c r="G196" s="442"/>
    </row>
    <row r="197" s="251" customFormat="1" customHeight="1" spans="5:7">
      <c r="E197" s="442"/>
      <c r="F197" s="442"/>
      <c r="G197" s="442"/>
    </row>
    <row r="198" s="251" customFormat="1" customHeight="1" spans="5:7">
      <c r="E198" s="442"/>
      <c r="F198" s="442"/>
      <c r="G198" s="442"/>
    </row>
    <row r="199" s="251" customFormat="1" customHeight="1" spans="5:7">
      <c r="E199" s="442"/>
      <c r="F199" s="442"/>
      <c r="G199" s="442"/>
    </row>
    <row r="200" s="251" customFormat="1" customHeight="1" spans="5:7">
      <c r="E200" s="442"/>
      <c r="F200" s="442"/>
      <c r="G200" s="442"/>
    </row>
    <row r="201" s="251" customFormat="1" customHeight="1" spans="5:7">
      <c r="E201" s="442"/>
      <c r="F201" s="442"/>
      <c r="G201" s="442"/>
    </row>
    <row r="202" s="251" customFormat="1" customHeight="1" spans="5:7">
      <c r="E202" s="442"/>
      <c r="F202" s="442"/>
      <c r="G202" s="442"/>
    </row>
    <row r="203" s="251" customFormat="1" customHeight="1" spans="5:7">
      <c r="E203" s="442"/>
      <c r="F203" s="442"/>
      <c r="G203" s="442"/>
    </row>
    <row r="204" s="251" customFormat="1" customHeight="1" spans="5:7">
      <c r="E204" s="442"/>
      <c r="F204" s="442"/>
      <c r="G204" s="442"/>
    </row>
    <row r="205" s="251" customFormat="1" customHeight="1" spans="5:7">
      <c r="E205" s="442"/>
      <c r="F205" s="442"/>
      <c r="G205" s="442"/>
    </row>
    <row r="206" s="251" customFormat="1" customHeight="1" spans="5:7">
      <c r="E206" s="442"/>
      <c r="F206" s="442"/>
      <c r="G206" s="442"/>
    </row>
    <row r="207" s="251" customFormat="1" customHeight="1" spans="5:7">
      <c r="E207" s="442"/>
      <c r="F207" s="442"/>
      <c r="G207" s="442"/>
    </row>
    <row r="208" s="251" customFormat="1" customHeight="1" spans="5:7">
      <c r="E208" s="442"/>
      <c r="F208" s="442"/>
      <c r="G208" s="442"/>
    </row>
    <row r="209" s="251" customFormat="1" customHeight="1" spans="5:7">
      <c r="E209" s="442"/>
      <c r="F209" s="442"/>
      <c r="G209" s="442"/>
    </row>
    <row r="210" s="251" customFormat="1" customHeight="1" spans="5:7">
      <c r="E210" s="442"/>
      <c r="F210" s="442"/>
      <c r="G210" s="442"/>
    </row>
    <row r="211" s="251" customFormat="1" customHeight="1" spans="5:7">
      <c r="E211" s="442"/>
      <c r="F211" s="442"/>
      <c r="G211" s="442"/>
    </row>
    <row r="212" s="251" customFormat="1" customHeight="1" spans="5:7">
      <c r="E212" s="442"/>
      <c r="F212" s="442"/>
      <c r="G212" s="442"/>
    </row>
    <row r="213" s="251" customFormat="1" customHeight="1" spans="5:7">
      <c r="E213" s="442"/>
      <c r="F213" s="442"/>
      <c r="G213" s="442"/>
    </row>
    <row r="214" s="251" customFormat="1" customHeight="1" spans="5:7">
      <c r="E214" s="442"/>
      <c r="F214" s="442"/>
      <c r="G214" s="442"/>
    </row>
    <row r="215" s="251" customFormat="1" customHeight="1" spans="5:7">
      <c r="E215" s="442"/>
      <c r="F215" s="442"/>
      <c r="G215" s="442"/>
    </row>
    <row r="216" s="251" customFormat="1" customHeight="1" spans="5:7">
      <c r="E216" s="442"/>
      <c r="F216" s="442"/>
      <c r="G216" s="442"/>
    </row>
    <row r="217" s="251" customFormat="1" customHeight="1" spans="5:7">
      <c r="E217" s="442"/>
      <c r="F217" s="442"/>
      <c r="G217" s="442"/>
    </row>
    <row r="218" s="251" customFormat="1" customHeight="1" spans="5:7">
      <c r="E218" s="442"/>
      <c r="F218" s="442"/>
      <c r="G218" s="442"/>
    </row>
    <row r="219" s="251" customFormat="1" customHeight="1" spans="5:7">
      <c r="E219" s="442"/>
      <c r="F219" s="442"/>
      <c r="G219" s="442"/>
    </row>
    <row r="220" s="251" customFormat="1" customHeight="1" spans="5:7">
      <c r="E220" s="442"/>
      <c r="F220" s="442"/>
      <c r="G220" s="442"/>
    </row>
    <row r="221" s="251" customFormat="1" customHeight="1" spans="5:7">
      <c r="E221" s="442"/>
      <c r="F221" s="442"/>
      <c r="G221" s="442"/>
    </row>
    <row r="222" s="251" customFormat="1" customHeight="1" spans="5:7">
      <c r="E222" s="442"/>
      <c r="F222" s="442"/>
      <c r="G222" s="442"/>
    </row>
    <row r="223" s="251" customFormat="1" customHeight="1" spans="5:7">
      <c r="E223" s="442"/>
      <c r="F223" s="442"/>
      <c r="G223" s="442"/>
    </row>
    <row r="224" s="251" customFormat="1" customHeight="1" spans="5:7">
      <c r="E224" s="442"/>
      <c r="F224" s="442"/>
      <c r="G224" s="442"/>
    </row>
    <row r="225" s="251" customFormat="1" customHeight="1" spans="5:7">
      <c r="E225" s="442"/>
      <c r="F225" s="442"/>
      <c r="G225" s="442"/>
    </row>
    <row r="226" s="251" customFormat="1" customHeight="1" spans="5:7">
      <c r="E226" s="442"/>
      <c r="F226" s="442"/>
      <c r="G226" s="442"/>
    </row>
    <row r="227" s="251" customFormat="1" customHeight="1" spans="5:7">
      <c r="E227" s="442"/>
      <c r="F227" s="442"/>
      <c r="G227" s="442"/>
    </row>
    <row r="228" s="251" customFormat="1" customHeight="1" spans="5:7">
      <c r="E228" s="442"/>
      <c r="F228" s="442"/>
      <c r="G228" s="442"/>
    </row>
    <row r="229" s="251" customFormat="1" customHeight="1" spans="5:7">
      <c r="E229" s="442"/>
      <c r="F229" s="442"/>
      <c r="G229" s="442"/>
    </row>
    <row r="230" s="251" customFormat="1" customHeight="1" spans="5:7">
      <c r="E230" s="442"/>
      <c r="F230" s="442"/>
      <c r="G230" s="442"/>
    </row>
    <row r="231" s="251" customFormat="1" customHeight="1" spans="5:7">
      <c r="E231" s="442"/>
      <c r="F231" s="442"/>
      <c r="G231" s="442"/>
    </row>
    <row r="232" s="251" customFormat="1" customHeight="1" spans="5:7">
      <c r="E232" s="442"/>
      <c r="F232" s="442"/>
      <c r="G232" s="442"/>
    </row>
    <row r="233" s="251" customFormat="1" customHeight="1" spans="5:7">
      <c r="E233" s="442"/>
      <c r="F233" s="442"/>
      <c r="G233" s="442"/>
    </row>
    <row r="234" s="251" customFormat="1" customHeight="1" spans="5:7">
      <c r="E234" s="442"/>
      <c r="F234" s="442"/>
      <c r="G234" s="442"/>
    </row>
    <row r="235" s="251" customFormat="1" customHeight="1" spans="5:7">
      <c r="E235" s="442"/>
      <c r="F235" s="442"/>
      <c r="G235" s="442"/>
    </row>
    <row r="236" s="251" customFormat="1" customHeight="1" spans="5:7">
      <c r="E236" s="442"/>
      <c r="F236" s="442"/>
      <c r="G236" s="442"/>
    </row>
    <row r="237" s="251" customFormat="1" customHeight="1" spans="5:7">
      <c r="E237" s="442"/>
      <c r="F237" s="442"/>
      <c r="G237" s="442"/>
    </row>
    <row r="238" s="251" customFormat="1" customHeight="1" spans="5:7">
      <c r="E238" s="442"/>
      <c r="F238" s="442"/>
      <c r="G238" s="442"/>
    </row>
    <row r="239" s="251" customFormat="1" customHeight="1" spans="5:7">
      <c r="E239" s="442"/>
      <c r="F239" s="442"/>
      <c r="G239" s="442"/>
    </row>
    <row r="240" s="251" customFormat="1" customHeight="1" spans="5:7">
      <c r="E240" s="442"/>
      <c r="F240" s="442"/>
      <c r="G240" s="442"/>
    </row>
    <row r="241" s="251" customFormat="1" customHeight="1" spans="5:7">
      <c r="E241" s="442"/>
      <c r="F241" s="442"/>
      <c r="G241" s="442"/>
    </row>
    <row r="242" s="251" customFormat="1" customHeight="1" spans="5:7">
      <c r="E242" s="442"/>
      <c r="F242" s="442"/>
      <c r="G242" s="442"/>
    </row>
    <row r="243" s="251" customFormat="1" customHeight="1" spans="5:7">
      <c r="E243" s="442"/>
      <c r="F243" s="442"/>
      <c r="G243" s="442"/>
    </row>
    <row r="244" s="251" customFormat="1" customHeight="1" spans="5:7">
      <c r="E244" s="442"/>
      <c r="F244" s="442"/>
      <c r="G244" s="442"/>
    </row>
    <row r="245" s="251" customFormat="1" customHeight="1" spans="5:7">
      <c r="E245" s="442"/>
      <c r="F245" s="442"/>
      <c r="G245" s="442"/>
    </row>
    <row r="246" s="251" customFormat="1" customHeight="1" spans="5:7">
      <c r="E246" s="442"/>
      <c r="F246" s="442"/>
      <c r="G246" s="442"/>
    </row>
    <row r="247" s="251" customFormat="1" customHeight="1" spans="5:7">
      <c r="E247" s="442"/>
      <c r="F247" s="442"/>
      <c r="G247" s="442"/>
    </row>
    <row r="248" s="251" customFormat="1" customHeight="1" spans="5:7">
      <c r="E248" s="442"/>
      <c r="F248" s="442"/>
      <c r="G248" s="442"/>
    </row>
    <row r="249" s="251" customFormat="1" customHeight="1" spans="5:7">
      <c r="E249" s="442"/>
      <c r="F249" s="442"/>
      <c r="G249" s="442"/>
    </row>
    <row r="250" s="251" customFormat="1" customHeight="1" spans="5:7">
      <c r="E250" s="442"/>
      <c r="F250" s="442"/>
      <c r="G250" s="442"/>
    </row>
    <row r="251" s="251" customFormat="1" customHeight="1" spans="5:7">
      <c r="E251" s="442"/>
      <c r="F251" s="442"/>
      <c r="G251" s="442"/>
    </row>
    <row r="252" s="251" customFormat="1" customHeight="1" spans="5:7">
      <c r="E252" s="442"/>
      <c r="F252" s="442"/>
      <c r="G252" s="442"/>
    </row>
    <row r="253" s="251" customFormat="1" customHeight="1" spans="5:7">
      <c r="E253" s="442"/>
      <c r="F253" s="442"/>
      <c r="G253" s="442"/>
    </row>
    <row r="254" s="251" customFormat="1" customHeight="1" spans="5:7">
      <c r="E254" s="442"/>
      <c r="F254" s="442"/>
      <c r="G254" s="442"/>
    </row>
    <row r="255" s="251" customFormat="1" customHeight="1" spans="5:7">
      <c r="E255" s="442"/>
      <c r="F255" s="442"/>
      <c r="G255" s="442"/>
    </row>
    <row r="256" s="251" customFormat="1" customHeight="1" spans="5:7">
      <c r="E256" s="442"/>
      <c r="F256" s="442"/>
      <c r="G256" s="442"/>
    </row>
    <row r="257" s="251" customFormat="1" customHeight="1" spans="5:7">
      <c r="E257" s="442"/>
      <c r="F257" s="442"/>
      <c r="G257" s="442"/>
    </row>
    <row r="258" s="251" customFormat="1" customHeight="1" spans="5:7">
      <c r="E258" s="442"/>
      <c r="F258" s="442"/>
      <c r="G258" s="442"/>
    </row>
    <row r="259" s="251" customFormat="1" customHeight="1" spans="5:7">
      <c r="E259" s="442"/>
      <c r="F259" s="442"/>
      <c r="G259" s="442"/>
    </row>
    <row r="260" s="251" customFormat="1" customHeight="1" spans="5:7">
      <c r="E260" s="442"/>
      <c r="F260" s="442"/>
      <c r="G260" s="442"/>
    </row>
    <row r="261" s="251" customFormat="1" customHeight="1" spans="5:7">
      <c r="E261" s="442"/>
      <c r="F261" s="442"/>
      <c r="G261" s="442"/>
    </row>
    <row r="262" s="251" customFormat="1" customHeight="1" spans="5:7">
      <c r="E262" s="442"/>
      <c r="F262" s="442"/>
      <c r="G262" s="442"/>
    </row>
    <row r="263" s="251" customFormat="1" customHeight="1" spans="5:7">
      <c r="E263" s="442"/>
      <c r="F263" s="442"/>
      <c r="G263" s="442"/>
    </row>
    <row r="264" s="251" customFormat="1" customHeight="1" spans="5:7">
      <c r="E264" s="442"/>
      <c r="F264" s="442"/>
      <c r="G264" s="442"/>
    </row>
    <row r="265" s="251" customFormat="1" customHeight="1" spans="5:7">
      <c r="E265" s="442"/>
      <c r="F265" s="442"/>
      <c r="G265" s="442"/>
    </row>
    <row r="266" s="251" customFormat="1" customHeight="1" spans="5:7">
      <c r="E266" s="442"/>
      <c r="F266" s="442"/>
      <c r="G266" s="442"/>
    </row>
    <row r="267" s="251" customFormat="1" customHeight="1" spans="5:7">
      <c r="E267" s="442"/>
      <c r="F267" s="442"/>
      <c r="G267" s="442"/>
    </row>
    <row r="268" s="251" customFormat="1" customHeight="1" spans="5:7">
      <c r="E268" s="442"/>
      <c r="F268" s="442"/>
      <c r="G268" s="442"/>
    </row>
    <row r="269" s="251" customFormat="1" customHeight="1" spans="5:7">
      <c r="E269" s="442"/>
      <c r="F269" s="442"/>
      <c r="G269" s="442"/>
    </row>
    <row r="270" s="251" customFormat="1" customHeight="1" spans="5:7">
      <c r="E270" s="442"/>
      <c r="F270" s="442"/>
      <c r="G270" s="442"/>
    </row>
    <row r="271" s="251" customFormat="1" customHeight="1" spans="5:7">
      <c r="E271" s="442"/>
      <c r="F271" s="442"/>
      <c r="G271" s="442"/>
    </row>
    <row r="272" s="251" customFormat="1" customHeight="1" spans="5:7">
      <c r="E272" s="442"/>
      <c r="F272" s="442"/>
      <c r="G272" s="442"/>
    </row>
    <row r="273" s="251" customFormat="1" customHeight="1" spans="5:7">
      <c r="E273" s="442"/>
      <c r="F273" s="442"/>
      <c r="G273" s="442"/>
    </row>
    <row r="274" s="251" customFormat="1" customHeight="1" spans="5:7">
      <c r="E274" s="442"/>
      <c r="F274" s="442"/>
      <c r="G274" s="442"/>
    </row>
    <row r="275" s="251" customFormat="1" customHeight="1" spans="5:7">
      <c r="E275" s="442"/>
      <c r="F275" s="442"/>
      <c r="G275" s="442"/>
    </row>
    <row r="276" s="251" customFormat="1" customHeight="1" spans="5:7">
      <c r="E276" s="442"/>
      <c r="F276" s="442"/>
      <c r="G276" s="442"/>
    </row>
    <row r="277" s="251" customFormat="1" customHeight="1" spans="5:7">
      <c r="E277" s="442"/>
      <c r="F277" s="442"/>
      <c r="G277" s="442"/>
    </row>
    <row r="278" s="251" customFormat="1" customHeight="1" spans="5:7">
      <c r="E278" s="442"/>
      <c r="F278" s="442"/>
      <c r="G278" s="442"/>
    </row>
    <row r="279" s="251" customFormat="1" customHeight="1" spans="5:7">
      <c r="E279" s="442"/>
      <c r="F279" s="442"/>
      <c r="G279" s="442"/>
    </row>
    <row r="280" s="251" customFormat="1" customHeight="1" spans="5:7">
      <c r="E280" s="442"/>
      <c r="F280" s="442"/>
      <c r="G280" s="442"/>
    </row>
    <row r="281" s="251" customFormat="1" customHeight="1" spans="5:7">
      <c r="E281" s="442"/>
      <c r="F281" s="442"/>
      <c r="G281" s="442"/>
    </row>
    <row r="282" s="251" customFormat="1" customHeight="1" spans="5:7">
      <c r="E282" s="442"/>
      <c r="F282" s="442"/>
      <c r="G282" s="442"/>
    </row>
    <row r="283" s="251" customFormat="1" customHeight="1" spans="5:7">
      <c r="E283" s="442"/>
      <c r="F283" s="442"/>
      <c r="G283" s="442"/>
    </row>
    <row r="284" s="251" customFormat="1" customHeight="1" spans="5:7">
      <c r="E284" s="442"/>
      <c r="F284" s="442"/>
      <c r="G284" s="442"/>
    </row>
    <row r="285" s="251" customFormat="1" customHeight="1" spans="5:7">
      <c r="E285" s="442"/>
      <c r="F285" s="442"/>
      <c r="G285" s="442"/>
    </row>
    <row r="286" s="251" customFormat="1" customHeight="1" spans="5:7">
      <c r="E286" s="442"/>
      <c r="F286" s="442"/>
      <c r="G286" s="442"/>
    </row>
    <row r="287" s="251" customFormat="1" customHeight="1" spans="5:7">
      <c r="E287" s="442"/>
      <c r="F287" s="442"/>
      <c r="G287" s="442"/>
    </row>
    <row r="288" s="251" customFormat="1" customHeight="1" spans="5:7">
      <c r="E288" s="442"/>
      <c r="F288" s="442"/>
      <c r="G288" s="442"/>
    </row>
    <row r="289" s="251" customFormat="1" customHeight="1" spans="5:7">
      <c r="E289" s="442"/>
      <c r="F289" s="442"/>
      <c r="G289" s="442"/>
    </row>
    <row r="290" s="251" customFormat="1" customHeight="1" spans="5:7">
      <c r="E290" s="442"/>
      <c r="F290" s="442"/>
      <c r="G290" s="442"/>
    </row>
    <row r="291" s="251" customFormat="1" customHeight="1" spans="5:7">
      <c r="E291" s="442"/>
      <c r="F291" s="442"/>
      <c r="G291" s="442"/>
    </row>
    <row r="292" s="251" customFormat="1" customHeight="1" spans="5:7">
      <c r="E292" s="442"/>
      <c r="F292" s="442"/>
      <c r="G292" s="442"/>
    </row>
    <row r="293" s="251" customFormat="1" customHeight="1" spans="5:7">
      <c r="E293" s="442"/>
      <c r="F293" s="442"/>
      <c r="G293" s="442"/>
    </row>
    <row r="294" s="251" customFormat="1" customHeight="1" spans="5:7">
      <c r="E294" s="442"/>
      <c r="F294" s="442"/>
      <c r="G294" s="442"/>
    </row>
    <row r="295" s="251" customFormat="1" customHeight="1" spans="5:7">
      <c r="E295" s="442"/>
      <c r="F295" s="442"/>
      <c r="G295" s="442"/>
    </row>
    <row r="296" s="251" customFormat="1" customHeight="1" spans="5:7">
      <c r="E296" s="442"/>
      <c r="F296" s="442"/>
      <c r="G296" s="442"/>
    </row>
    <row r="297" s="251" customFormat="1" customHeight="1" spans="5:7">
      <c r="E297" s="442"/>
      <c r="F297" s="442"/>
      <c r="G297" s="442"/>
    </row>
    <row r="298" s="251" customFormat="1" customHeight="1" spans="5:7">
      <c r="E298" s="442"/>
      <c r="F298" s="442"/>
      <c r="G298" s="442"/>
    </row>
    <row r="299" s="251" customFormat="1" customHeight="1" spans="5:7">
      <c r="E299" s="442"/>
      <c r="F299" s="442"/>
      <c r="G299" s="442"/>
    </row>
    <row r="300" s="251" customFormat="1" customHeight="1" spans="5:7">
      <c r="E300" s="442"/>
      <c r="F300" s="442"/>
      <c r="G300" s="442"/>
    </row>
    <row r="301" s="251" customFormat="1" customHeight="1" spans="5:7">
      <c r="E301" s="442"/>
      <c r="F301" s="442"/>
      <c r="G301" s="442"/>
    </row>
    <row r="302" s="251" customFormat="1" customHeight="1" spans="5:7">
      <c r="E302" s="442"/>
      <c r="F302" s="442"/>
      <c r="G302" s="442"/>
    </row>
    <row r="303" s="251" customFormat="1" customHeight="1" spans="5:7">
      <c r="E303" s="442"/>
      <c r="F303" s="442"/>
      <c r="G303" s="442"/>
    </row>
    <row r="304" s="251" customFormat="1" customHeight="1" spans="5:7">
      <c r="E304" s="442"/>
      <c r="F304" s="442"/>
      <c r="G304" s="442"/>
    </row>
    <row r="305" s="251" customFormat="1" customHeight="1" spans="5:7">
      <c r="E305" s="442"/>
      <c r="F305" s="442"/>
      <c r="G305" s="442"/>
    </row>
    <row r="306" s="251" customFormat="1" customHeight="1" spans="5:7">
      <c r="E306" s="442"/>
      <c r="F306" s="442"/>
      <c r="G306" s="442"/>
    </row>
    <row r="307" s="251" customFormat="1" customHeight="1" spans="5:7">
      <c r="E307" s="442"/>
      <c r="F307" s="442"/>
      <c r="G307" s="442"/>
    </row>
    <row r="308" s="251" customFormat="1" customHeight="1" spans="5:7">
      <c r="E308" s="442"/>
      <c r="F308" s="442"/>
      <c r="G308" s="442"/>
    </row>
    <row r="309" s="251" customFormat="1" customHeight="1" spans="5:7">
      <c r="E309" s="442"/>
      <c r="F309" s="442"/>
      <c r="G309" s="442"/>
    </row>
    <row r="310" s="251" customFormat="1" customHeight="1" spans="5:7">
      <c r="E310" s="442"/>
      <c r="F310" s="442"/>
      <c r="G310" s="442"/>
    </row>
    <row r="311" s="251" customFormat="1" customHeight="1" spans="5:7">
      <c r="E311" s="442"/>
      <c r="F311" s="442"/>
      <c r="G311" s="442"/>
    </row>
    <row r="312" s="251" customFormat="1" customHeight="1" spans="5:7">
      <c r="E312" s="442"/>
      <c r="F312" s="442"/>
      <c r="G312" s="442"/>
    </row>
    <row r="313" s="251" customFormat="1" customHeight="1" spans="5:7">
      <c r="E313" s="442"/>
      <c r="F313" s="442"/>
      <c r="G313" s="442"/>
    </row>
    <row r="314" s="251" customFormat="1" customHeight="1" spans="5:7">
      <c r="E314" s="442"/>
      <c r="F314" s="442"/>
      <c r="G314" s="442"/>
    </row>
    <row r="315" s="251" customFormat="1" customHeight="1" spans="5:7">
      <c r="E315" s="442"/>
      <c r="F315" s="442"/>
      <c r="G315" s="442"/>
    </row>
    <row r="316" s="251" customFormat="1" customHeight="1" spans="5:7">
      <c r="E316" s="442"/>
      <c r="F316" s="442"/>
      <c r="G316" s="442"/>
    </row>
    <row r="317" s="251" customFormat="1" customHeight="1" spans="5:7">
      <c r="E317" s="442"/>
      <c r="F317" s="442"/>
      <c r="G317" s="442"/>
    </row>
    <row r="318" s="251" customFormat="1" customHeight="1" spans="5:7">
      <c r="E318" s="442"/>
      <c r="F318" s="442"/>
      <c r="G318" s="442"/>
    </row>
    <row r="319" s="251" customFormat="1" customHeight="1" spans="5:7">
      <c r="E319" s="442"/>
      <c r="F319" s="442"/>
      <c r="G319" s="442"/>
    </row>
    <row r="320" s="251" customFormat="1" customHeight="1" spans="5:7">
      <c r="E320" s="442"/>
      <c r="F320" s="442"/>
      <c r="G320" s="442"/>
    </row>
    <row r="321" s="251" customFormat="1" customHeight="1" spans="5:7">
      <c r="E321" s="442"/>
      <c r="F321" s="442"/>
      <c r="G321" s="442"/>
    </row>
    <row r="322" s="251" customFormat="1" customHeight="1" spans="5:7">
      <c r="E322" s="442"/>
      <c r="F322" s="442"/>
      <c r="G322" s="442"/>
    </row>
    <row r="323" s="251" customFormat="1" customHeight="1" spans="5:7">
      <c r="E323" s="442"/>
      <c r="F323" s="442"/>
      <c r="G323" s="442"/>
    </row>
    <row r="324" s="251" customFormat="1" customHeight="1" spans="5:7">
      <c r="E324" s="442"/>
      <c r="F324" s="442"/>
      <c r="G324" s="442"/>
    </row>
    <row r="325" s="251" customFormat="1" customHeight="1" spans="5:7">
      <c r="E325" s="442"/>
      <c r="F325" s="442"/>
      <c r="G325" s="442"/>
    </row>
    <row r="326" s="251" customFormat="1" customHeight="1" spans="5:7">
      <c r="E326" s="442"/>
      <c r="F326" s="442"/>
      <c r="G326" s="442"/>
    </row>
    <row r="327" s="251" customFormat="1" customHeight="1" spans="5:7">
      <c r="E327" s="442"/>
      <c r="F327" s="442"/>
      <c r="G327" s="442"/>
    </row>
    <row r="328" s="251" customFormat="1" customHeight="1" spans="5:7">
      <c r="E328" s="442"/>
      <c r="F328" s="442"/>
      <c r="G328" s="442"/>
    </row>
    <row r="329" s="251" customFormat="1" customHeight="1" spans="5:7">
      <c r="E329" s="442"/>
      <c r="F329" s="442"/>
      <c r="G329" s="442"/>
    </row>
    <row r="330" s="251" customFormat="1" customHeight="1" spans="5:7">
      <c r="E330" s="442"/>
      <c r="F330" s="442"/>
      <c r="G330" s="442"/>
    </row>
    <row r="331" s="251" customFormat="1" customHeight="1" spans="5:7">
      <c r="E331" s="442"/>
      <c r="F331" s="442"/>
      <c r="G331" s="442"/>
    </row>
    <row r="332" s="251" customFormat="1" customHeight="1" spans="5:7">
      <c r="E332" s="442"/>
      <c r="F332" s="442"/>
      <c r="G332" s="442"/>
    </row>
    <row r="333" s="251" customFormat="1" customHeight="1" spans="5:7">
      <c r="E333" s="442"/>
      <c r="F333" s="442"/>
      <c r="G333" s="442"/>
    </row>
    <row r="334" s="251" customFormat="1" customHeight="1" spans="5:7">
      <c r="E334" s="442"/>
      <c r="F334" s="442"/>
      <c r="G334" s="442"/>
    </row>
    <row r="335" s="251" customFormat="1" customHeight="1" spans="5:7">
      <c r="E335" s="442"/>
      <c r="F335" s="442"/>
      <c r="G335" s="442"/>
    </row>
    <row r="336" s="251" customFormat="1" customHeight="1" spans="5:7">
      <c r="E336" s="442"/>
      <c r="F336" s="442"/>
      <c r="G336" s="442"/>
    </row>
    <row r="337" s="251" customFormat="1" customHeight="1" spans="5:7">
      <c r="E337" s="442"/>
      <c r="F337" s="442"/>
      <c r="G337" s="442"/>
    </row>
    <row r="338" s="251" customFormat="1" customHeight="1" spans="5:7">
      <c r="E338" s="442"/>
      <c r="F338" s="442"/>
      <c r="G338" s="442"/>
    </row>
    <row r="339" s="251" customFormat="1" customHeight="1" spans="5:7">
      <c r="E339" s="442"/>
      <c r="F339" s="442"/>
      <c r="G339" s="442"/>
    </row>
    <row r="340" s="251" customFormat="1" customHeight="1" spans="5:7">
      <c r="E340" s="442"/>
      <c r="F340" s="442"/>
      <c r="G340" s="442"/>
    </row>
    <row r="341" s="251" customFormat="1" customHeight="1" spans="5:7">
      <c r="E341" s="442"/>
      <c r="F341" s="442"/>
      <c r="G341" s="442"/>
    </row>
    <row r="342" s="251" customFormat="1" customHeight="1" spans="5:7">
      <c r="E342" s="442"/>
      <c r="F342" s="442"/>
      <c r="G342" s="442"/>
    </row>
    <row r="343" s="251" customFormat="1" customHeight="1" spans="5:7">
      <c r="E343" s="442"/>
      <c r="F343" s="442"/>
      <c r="G343" s="442"/>
    </row>
    <row r="344" s="251" customFormat="1" customHeight="1" spans="5:7">
      <c r="E344" s="442"/>
      <c r="F344" s="442"/>
      <c r="G344" s="442"/>
    </row>
    <row r="345" s="251" customFormat="1" customHeight="1" spans="5:7">
      <c r="E345" s="442"/>
      <c r="F345" s="442"/>
      <c r="G345" s="442"/>
    </row>
    <row r="346" s="251" customFormat="1" customHeight="1" spans="5:7">
      <c r="E346" s="442"/>
      <c r="F346" s="442"/>
      <c r="G346" s="442"/>
    </row>
    <row r="347" s="251" customFormat="1" customHeight="1" spans="5:7">
      <c r="E347" s="442"/>
      <c r="F347" s="442"/>
      <c r="G347" s="442"/>
    </row>
    <row r="348" s="251" customFormat="1" customHeight="1" spans="5:7">
      <c r="E348" s="442"/>
      <c r="F348" s="442"/>
      <c r="G348" s="442"/>
    </row>
    <row r="349" s="251" customFormat="1" customHeight="1" spans="5:7">
      <c r="E349" s="442"/>
      <c r="F349" s="442"/>
      <c r="G349" s="442"/>
    </row>
    <row r="350" s="251" customFormat="1" customHeight="1" spans="5:7">
      <c r="E350" s="442"/>
      <c r="F350" s="442"/>
      <c r="G350" s="442"/>
    </row>
    <row r="351" s="251" customFormat="1" customHeight="1" spans="5:7">
      <c r="E351" s="442"/>
      <c r="F351" s="442"/>
      <c r="G351" s="442"/>
    </row>
    <row r="352" s="251" customFormat="1" customHeight="1" spans="5:7">
      <c r="E352" s="442"/>
      <c r="F352" s="442"/>
      <c r="G352" s="442"/>
    </row>
    <row r="353" s="251" customFormat="1" customHeight="1" spans="5:7">
      <c r="E353" s="442"/>
      <c r="F353" s="442"/>
      <c r="G353" s="442"/>
    </row>
    <row r="354" s="251" customFormat="1" customHeight="1" spans="5:7">
      <c r="E354" s="442"/>
      <c r="F354" s="442"/>
      <c r="G354" s="442"/>
    </row>
    <row r="355" s="251" customFormat="1" customHeight="1" spans="5:7">
      <c r="E355" s="442"/>
      <c r="F355" s="442"/>
      <c r="G355" s="442"/>
    </row>
    <row r="356" s="251" customFormat="1" customHeight="1" spans="5:7">
      <c r="E356" s="442"/>
      <c r="F356" s="442"/>
      <c r="G356" s="442"/>
    </row>
    <row r="357" s="251" customFormat="1" customHeight="1" spans="5:7">
      <c r="E357" s="442"/>
      <c r="F357" s="442"/>
      <c r="G357" s="442"/>
    </row>
    <row r="358" s="251" customFormat="1" customHeight="1" spans="5:7">
      <c r="E358" s="442"/>
      <c r="F358" s="442"/>
      <c r="G358" s="442"/>
    </row>
    <row r="359" s="251" customFormat="1" customHeight="1" spans="5:7">
      <c r="E359" s="442"/>
      <c r="F359" s="442"/>
      <c r="G359" s="442"/>
    </row>
    <row r="360" s="251" customFormat="1" customHeight="1" spans="5:7">
      <c r="E360" s="442"/>
      <c r="F360" s="442"/>
      <c r="G360" s="442"/>
    </row>
    <row r="361" s="251" customFormat="1" customHeight="1" spans="5:7">
      <c r="E361" s="442"/>
      <c r="F361" s="442"/>
      <c r="G361" s="442"/>
    </row>
    <row r="362" s="251" customFormat="1" customHeight="1" spans="5:7">
      <c r="E362" s="442"/>
      <c r="F362" s="442"/>
      <c r="G362" s="442"/>
    </row>
    <row r="363" s="251" customFormat="1" customHeight="1" spans="5:7">
      <c r="E363" s="442"/>
      <c r="F363" s="442"/>
      <c r="G363" s="442"/>
    </row>
    <row r="364" s="251" customFormat="1" customHeight="1" spans="5:7">
      <c r="E364" s="442"/>
      <c r="F364" s="442"/>
      <c r="G364" s="442"/>
    </row>
    <row r="365" s="251" customFormat="1" customHeight="1" spans="5:7">
      <c r="E365" s="442"/>
      <c r="F365" s="442"/>
      <c r="G365" s="442"/>
    </row>
    <row r="366" s="251" customFormat="1" customHeight="1" spans="5:7">
      <c r="E366" s="442"/>
      <c r="F366" s="442"/>
      <c r="G366" s="442"/>
    </row>
    <row r="367" s="251" customFormat="1" customHeight="1" spans="5:7">
      <c r="E367" s="442"/>
      <c r="F367" s="442"/>
      <c r="G367" s="442"/>
    </row>
    <row r="368" s="251" customFormat="1" customHeight="1" spans="5:7">
      <c r="E368" s="442"/>
      <c r="F368" s="442"/>
      <c r="G368" s="442"/>
    </row>
    <row r="369" s="251" customFormat="1" customHeight="1" spans="5:7">
      <c r="E369" s="442"/>
      <c r="F369" s="442"/>
      <c r="G369" s="442"/>
    </row>
    <row r="370" s="251" customFormat="1" customHeight="1" spans="5:7">
      <c r="E370" s="442"/>
      <c r="F370" s="442"/>
      <c r="G370" s="442"/>
    </row>
    <row r="371" s="251" customFormat="1" customHeight="1" spans="5:7">
      <c r="E371" s="442"/>
      <c r="F371" s="442"/>
      <c r="G371" s="442"/>
    </row>
    <row r="372" s="251" customFormat="1" customHeight="1" spans="5:7">
      <c r="E372" s="442"/>
      <c r="F372" s="442"/>
      <c r="G372" s="442"/>
    </row>
    <row r="373" s="251" customFormat="1" customHeight="1" spans="5:7">
      <c r="E373" s="442"/>
      <c r="F373" s="442"/>
      <c r="G373" s="442"/>
    </row>
    <row r="374" s="251" customFormat="1" customHeight="1" spans="5:7">
      <c r="E374" s="442"/>
      <c r="F374" s="442"/>
      <c r="G374" s="442"/>
    </row>
    <row r="375" s="251" customFormat="1" customHeight="1" spans="5:7">
      <c r="E375" s="442"/>
      <c r="F375" s="442"/>
      <c r="G375" s="442"/>
    </row>
    <row r="376" s="251" customFormat="1" customHeight="1" spans="5:7">
      <c r="E376" s="442"/>
      <c r="F376" s="442"/>
      <c r="G376" s="442"/>
    </row>
    <row r="377" s="251" customFormat="1" customHeight="1" spans="5:7">
      <c r="E377" s="442"/>
      <c r="F377" s="442"/>
      <c r="G377" s="442"/>
    </row>
    <row r="378" s="251" customFormat="1" customHeight="1" spans="5:7">
      <c r="E378" s="442"/>
      <c r="F378" s="442"/>
      <c r="G378" s="442"/>
    </row>
    <row r="379" s="251" customFormat="1" customHeight="1" spans="5:7">
      <c r="E379" s="442"/>
      <c r="F379" s="442"/>
      <c r="G379" s="442"/>
    </row>
    <row r="380" s="251" customFormat="1" customHeight="1" spans="5:7">
      <c r="E380" s="442"/>
      <c r="F380" s="442"/>
      <c r="G380" s="442"/>
    </row>
    <row r="381" s="251" customFormat="1" customHeight="1" spans="5:7">
      <c r="E381" s="442"/>
      <c r="F381" s="442"/>
      <c r="G381" s="442"/>
    </row>
    <row r="382" s="251" customFormat="1" customHeight="1" spans="5:7">
      <c r="E382" s="442"/>
      <c r="F382" s="442"/>
      <c r="G382" s="442"/>
    </row>
    <row r="383" s="251" customFormat="1" customHeight="1" spans="5:7">
      <c r="E383" s="442"/>
      <c r="F383" s="442"/>
      <c r="G383" s="442"/>
    </row>
    <row r="384" s="251" customFormat="1" customHeight="1" spans="5:7">
      <c r="E384" s="442"/>
      <c r="F384" s="442"/>
      <c r="G384" s="442"/>
    </row>
    <row r="385" s="251" customFormat="1" customHeight="1" spans="5:7">
      <c r="E385" s="442"/>
      <c r="F385" s="442"/>
      <c r="G385" s="442"/>
    </row>
    <row r="386" s="251" customFormat="1" customHeight="1" spans="5:7">
      <c r="E386" s="442"/>
      <c r="F386" s="442"/>
      <c r="G386" s="442"/>
    </row>
    <row r="387" s="251" customFormat="1" customHeight="1" spans="5:7">
      <c r="E387" s="442"/>
      <c r="F387" s="442"/>
      <c r="G387" s="442"/>
    </row>
    <row r="388" s="251" customFormat="1" customHeight="1" spans="5:7">
      <c r="E388" s="442"/>
      <c r="F388" s="442"/>
      <c r="G388" s="442"/>
    </row>
    <row r="389" s="251" customFormat="1" customHeight="1" spans="5:7">
      <c r="E389" s="442"/>
      <c r="F389" s="442"/>
      <c r="G389" s="442"/>
    </row>
    <row r="390" s="251" customFormat="1" customHeight="1" spans="5:7">
      <c r="E390" s="442"/>
      <c r="F390" s="442"/>
      <c r="G390" s="442"/>
    </row>
    <row r="391" s="251" customFormat="1" customHeight="1" spans="5:7">
      <c r="E391" s="442"/>
      <c r="F391" s="442"/>
      <c r="G391" s="442"/>
    </row>
    <row r="392" s="251" customFormat="1" customHeight="1" spans="5:7">
      <c r="E392" s="442"/>
      <c r="F392" s="442"/>
      <c r="G392" s="442"/>
    </row>
    <row r="393" s="251" customFormat="1" customHeight="1" spans="5:7">
      <c r="E393" s="442"/>
      <c r="F393" s="442"/>
      <c r="G393" s="442"/>
    </row>
    <row r="394" s="251" customFormat="1" customHeight="1" spans="5:7">
      <c r="E394" s="442"/>
      <c r="F394" s="442"/>
      <c r="G394" s="442"/>
    </row>
    <row r="395" s="251" customFormat="1" customHeight="1" spans="5:7">
      <c r="E395" s="442"/>
      <c r="F395" s="442"/>
      <c r="G395" s="442"/>
    </row>
    <row r="396" s="251" customFormat="1" customHeight="1" spans="5:7">
      <c r="E396" s="442"/>
      <c r="F396" s="442"/>
      <c r="G396" s="442"/>
    </row>
    <row r="397" s="251" customFormat="1" customHeight="1" spans="5:7">
      <c r="E397" s="442"/>
      <c r="F397" s="442"/>
      <c r="G397" s="442"/>
    </row>
    <row r="398" s="251" customFormat="1" customHeight="1" spans="5:7">
      <c r="E398" s="442"/>
      <c r="F398" s="442"/>
      <c r="G398" s="442"/>
    </row>
    <row r="399" s="251" customFormat="1" customHeight="1" spans="5:7">
      <c r="E399" s="442"/>
      <c r="F399" s="442"/>
      <c r="G399" s="442"/>
    </row>
    <row r="400" s="251" customFormat="1" customHeight="1" spans="5:7">
      <c r="E400" s="442"/>
      <c r="F400" s="442"/>
      <c r="G400" s="442"/>
    </row>
    <row r="401" s="251" customFormat="1" customHeight="1" spans="5:7">
      <c r="E401" s="442"/>
      <c r="F401" s="442"/>
      <c r="G401" s="442"/>
    </row>
    <row r="402" s="251" customFormat="1" customHeight="1" spans="5:7">
      <c r="E402" s="442"/>
      <c r="F402" s="442"/>
      <c r="G402" s="442"/>
    </row>
    <row r="403" s="251" customFormat="1" customHeight="1" spans="5:7">
      <c r="E403" s="442"/>
      <c r="F403" s="442"/>
      <c r="G403" s="442"/>
    </row>
    <row r="404" s="251" customFormat="1" customHeight="1" spans="5:7">
      <c r="E404" s="442"/>
      <c r="F404" s="442"/>
      <c r="G404" s="442"/>
    </row>
    <row r="405" s="251" customFormat="1" customHeight="1" spans="5:7">
      <c r="E405" s="442"/>
      <c r="F405" s="442"/>
      <c r="G405" s="442"/>
    </row>
    <row r="406" s="251" customFormat="1" customHeight="1" spans="5:7">
      <c r="E406" s="442"/>
      <c r="F406" s="442"/>
      <c r="G406" s="442"/>
    </row>
    <row r="407" s="251" customFormat="1" customHeight="1" spans="5:7">
      <c r="E407" s="442"/>
      <c r="F407" s="442"/>
      <c r="G407" s="442"/>
    </row>
    <row r="408" s="251" customFormat="1" customHeight="1" spans="5:7">
      <c r="E408" s="442"/>
      <c r="F408" s="442"/>
      <c r="G408" s="442"/>
    </row>
    <row r="409" s="251" customFormat="1" customHeight="1" spans="5:7">
      <c r="E409" s="442"/>
      <c r="F409" s="442"/>
      <c r="G409" s="442"/>
    </row>
    <row r="410" s="251" customFormat="1" customHeight="1" spans="5:7">
      <c r="E410" s="442"/>
      <c r="F410" s="442"/>
      <c r="G410" s="442"/>
    </row>
    <row r="411" s="251" customFormat="1" customHeight="1" spans="5:7">
      <c r="E411" s="442"/>
      <c r="F411" s="442"/>
      <c r="G411" s="442"/>
    </row>
    <row r="412" s="251" customFormat="1" customHeight="1" spans="5:7">
      <c r="E412" s="442"/>
      <c r="F412" s="442"/>
      <c r="G412" s="442"/>
    </row>
    <row r="413" s="251" customFormat="1" customHeight="1" spans="5:7">
      <c r="E413" s="442"/>
      <c r="F413" s="442"/>
      <c r="G413" s="442"/>
    </row>
    <row r="414" s="251" customFormat="1" customHeight="1" spans="5:7">
      <c r="E414" s="442"/>
      <c r="F414" s="442"/>
      <c r="G414" s="442"/>
    </row>
    <row r="415" s="251" customFormat="1" customHeight="1" spans="5:7">
      <c r="E415" s="442"/>
      <c r="F415" s="442"/>
      <c r="G415" s="442"/>
    </row>
    <row r="416" s="251" customFormat="1" customHeight="1" spans="5:7">
      <c r="E416" s="442"/>
      <c r="F416" s="442"/>
      <c r="G416" s="442"/>
    </row>
    <row r="417" s="251" customFormat="1" customHeight="1" spans="5:7">
      <c r="E417" s="442"/>
      <c r="F417" s="442"/>
      <c r="G417" s="442"/>
    </row>
    <row r="418" s="251" customFormat="1" customHeight="1" spans="5:7">
      <c r="E418" s="442"/>
      <c r="F418" s="442"/>
      <c r="G418" s="442"/>
    </row>
    <row r="419" s="251" customFormat="1" customHeight="1" spans="5:7">
      <c r="E419" s="442"/>
      <c r="F419" s="442"/>
      <c r="G419" s="442"/>
    </row>
    <row r="420" s="251" customFormat="1" customHeight="1" spans="5:7">
      <c r="E420" s="442"/>
      <c r="F420" s="442"/>
      <c r="G420" s="442"/>
    </row>
    <row r="421" s="251" customFormat="1" customHeight="1" spans="5:7">
      <c r="E421" s="442"/>
      <c r="F421" s="442"/>
      <c r="G421" s="442"/>
    </row>
    <row r="422" s="251" customFormat="1" customHeight="1" spans="5:7">
      <c r="E422" s="442"/>
      <c r="F422" s="442"/>
      <c r="G422" s="442"/>
    </row>
    <row r="423" s="251" customFormat="1" customHeight="1" spans="5:7">
      <c r="E423" s="442"/>
      <c r="F423" s="442"/>
      <c r="G423" s="442"/>
    </row>
    <row r="424" s="251" customFormat="1" customHeight="1" spans="5:7">
      <c r="E424" s="442"/>
      <c r="F424" s="442"/>
      <c r="G424" s="442"/>
    </row>
    <row r="425" s="251" customFormat="1" customHeight="1" spans="5:7">
      <c r="E425" s="442"/>
      <c r="F425" s="442"/>
      <c r="G425" s="442"/>
    </row>
    <row r="426" s="251" customFormat="1" customHeight="1" spans="5:7">
      <c r="E426" s="442"/>
      <c r="F426" s="442"/>
      <c r="G426" s="442"/>
    </row>
    <row r="427" s="251" customFormat="1" customHeight="1" spans="5:7">
      <c r="E427" s="442"/>
      <c r="F427" s="442"/>
      <c r="G427" s="442"/>
    </row>
    <row r="428" s="251" customFormat="1" customHeight="1" spans="5:7">
      <c r="E428" s="442"/>
      <c r="F428" s="442"/>
      <c r="G428" s="442"/>
    </row>
    <row r="429" s="251" customFormat="1" customHeight="1" spans="5:7">
      <c r="E429" s="442"/>
      <c r="F429" s="442"/>
      <c r="G429" s="442"/>
    </row>
    <row r="430" s="251" customFormat="1" customHeight="1" spans="5:7">
      <c r="E430" s="442"/>
      <c r="F430" s="442"/>
      <c r="G430" s="442"/>
    </row>
    <row r="431" s="251" customFormat="1" customHeight="1" spans="5:7">
      <c r="E431" s="442"/>
      <c r="F431" s="442"/>
      <c r="G431" s="442"/>
    </row>
    <row r="432" s="251" customFormat="1" customHeight="1" spans="5:7">
      <c r="E432" s="442"/>
      <c r="F432" s="442"/>
      <c r="G432" s="442"/>
    </row>
    <row r="433" s="251" customFormat="1" customHeight="1" spans="5:7">
      <c r="E433" s="442"/>
      <c r="F433" s="442"/>
      <c r="G433" s="442"/>
    </row>
    <row r="434" s="251" customFormat="1" customHeight="1" spans="5:7">
      <c r="E434" s="442"/>
      <c r="F434" s="442"/>
      <c r="G434" s="442"/>
    </row>
    <row r="435" s="251" customFormat="1" customHeight="1" spans="5:7">
      <c r="E435" s="442"/>
      <c r="F435" s="442"/>
      <c r="G435" s="442"/>
    </row>
    <row r="436" s="251" customFormat="1" customHeight="1" spans="5:7">
      <c r="E436" s="442"/>
      <c r="F436" s="442"/>
      <c r="G436" s="442"/>
    </row>
    <row r="437" s="251" customFormat="1" customHeight="1" spans="5:7">
      <c r="E437" s="442"/>
      <c r="F437" s="442"/>
      <c r="G437" s="442"/>
    </row>
    <row r="438" s="251" customFormat="1" customHeight="1" spans="5:7">
      <c r="E438" s="442"/>
      <c r="F438" s="442"/>
      <c r="G438" s="442"/>
    </row>
    <row r="439" s="251" customFormat="1" customHeight="1" spans="5:7">
      <c r="E439" s="442"/>
      <c r="F439" s="442"/>
      <c r="G439" s="442"/>
    </row>
    <row r="440" s="251" customFormat="1" customHeight="1" spans="5:7">
      <c r="E440" s="442"/>
      <c r="F440" s="442"/>
      <c r="G440" s="442"/>
    </row>
    <row r="441" s="251" customFormat="1" customHeight="1" spans="5:7">
      <c r="E441" s="442"/>
      <c r="F441" s="442"/>
      <c r="G441" s="442"/>
    </row>
    <row r="442" s="251" customFormat="1" customHeight="1" spans="5:7">
      <c r="E442" s="442"/>
      <c r="F442" s="442"/>
      <c r="G442" s="442"/>
    </row>
    <row r="443" s="251" customFormat="1" customHeight="1" spans="5:7">
      <c r="E443" s="442"/>
      <c r="F443" s="442"/>
      <c r="G443" s="442"/>
    </row>
    <row r="444" s="251" customFormat="1" customHeight="1" spans="5:7">
      <c r="E444" s="442"/>
      <c r="F444" s="442"/>
      <c r="G444" s="442"/>
    </row>
    <row r="445" s="251" customFormat="1" customHeight="1" spans="5:7">
      <c r="E445" s="442"/>
      <c r="F445" s="442"/>
      <c r="G445" s="442"/>
    </row>
    <row r="446" s="251" customFormat="1" customHeight="1" spans="5:7">
      <c r="E446" s="442"/>
      <c r="F446" s="442"/>
      <c r="G446" s="442"/>
    </row>
    <row r="447" s="252" customFormat="1" customHeight="1" spans="5:7">
      <c r="E447" s="443"/>
      <c r="F447" s="443"/>
      <c r="G447" s="443"/>
    </row>
    <row r="448" s="252" customFormat="1" customHeight="1" spans="5:7">
      <c r="E448" s="443"/>
      <c r="F448" s="443"/>
      <c r="G448" s="443"/>
    </row>
    <row r="449" s="252" customFormat="1" customHeight="1" spans="5:7">
      <c r="E449" s="443"/>
      <c r="F449" s="443"/>
      <c r="G449" s="443"/>
    </row>
    <row r="450" s="252" customFormat="1" customHeight="1" spans="5:7">
      <c r="E450" s="443"/>
      <c r="F450" s="443"/>
      <c r="G450" s="443"/>
    </row>
    <row r="451" s="252" customFormat="1" customHeight="1" spans="5:7">
      <c r="E451" s="443"/>
      <c r="F451" s="443"/>
      <c r="G451" s="443"/>
    </row>
    <row r="452" s="252" customFormat="1" customHeight="1" spans="5:7">
      <c r="E452" s="443"/>
      <c r="F452" s="443"/>
      <c r="G452" s="443"/>
    </row>
    <row r="453" s="252" customFormat="1" customHeight="1" spans="5:7">
      <c r="E453" s="443"/>
      <c r="F453" s="443"/>
      <c r="G453" s="443"/>
    </row>
    <row r="454" s="252" customFormat="1" customHeight="1" spans="5:7">
      <c r="E454" s="443"/>
      <c r="F454" s="443"/>
      <c r="G454" s="443"/>
    </row>
    <row r="455" s="252" customFormat="1" customHeight="1" spans="5:7">
      <c r="E455" s="443"/>
      <c r="F455" s="443"/>
      <c r="G455" s="443"/>
    </row>
    <row r="456" s="252" customFormat="1" customHeight="1" spans="5:7">
      <c r="E456" s="443"/>
      <c r="F456" s="443"/>
      <c r="G456" s="443"/>
    </row>
    <row r="457" s="252" customFormat="1" customHeight="1" spans="5:7">
      <c r="E457" s="443"/>
      <c r="F457" s="443"/>
      <c r="G457" s="443"/>
    </row>
    <row r="458" s="252" customFormat="1" customHeight="1" spans="5:7">
      <c r="E458" s="443"/>
      <c r="F458" s="443"/>
      <c r="G458" s="443"/>
    </row>
    <row r="459" s="252" customFormat="1" customHeight="1" spans="5:7">
      <c r="E459" s="443"/>
      <c r="F459" s="443"/>
      <c r="G459" s="443"/>
    </row>
    <row r="460" s="252" customFormat="1" customHeight="1" spans="5:7">
      <c r="E460" s="443"/>
      <c r="F460" s="443"/>
      <c r="G460" s="443"/>
    </row>
    <row r="461" s="252" customFormat="1" customHeight="1" spans="5:7">
      <c r="E461" s="443"/>
      <c r="F461" s="443"/>
      <c r="G461" s="443"/>
    </row>
    <row r="462" s="252" customFormat="1" customHeight="1" spans="5:7">
      <c r="E462" s="443"/>
      <c r="F462" s="443"/>
      <c r="G462" s="443"/>
    </row>
    <row r="463" s="252" customFormat="1" customHeight="1" spans="5:7">
      <c r="E463" s="443"/>
      <c r="F463" s="443"/>
      <c r="G463" s="443"/>
    </row>
    <row r="464" s="252" customFormat="1" customHeight="1" spans="5:7">
      <c r="E464" s="443"/>
      <c r="F464" s="443"/>
      <c r="G464" s="443"/>
    </row>
    <row r="465" s="252" customFormat="1" customHeight="1" spans="5:7">
      <c r="E465" s="443"/>
      <c r="F465" s="443"/>
      <c r="G465" s="443"/>
    </row>
    <row r="466" s="252" customFormat="1" customHeight="1" spans="5:7">
      <c r="E466" s="443"/>
      <c r="F466" s="443"/>
      <c r="G466" s="443"/>
    </row>
    <row r="467" s="252" customFormat="1" customHeight="1" spans="5:7">
      <c r="E467" s="443"/>
      <c r="F467" s="443"/>
      <c r="G467" s="443"/>
    </row>
    <row r="468" s="252" customFormat="1" customHeight="1" spans="5:7">
      <c r="E468" s="443"/>
      <c r="F468" s="443"/>
      <c r="G468" s="443"/>
    </row>
    <row r="469" s="252" customFormat="1" customHeight="1" spans="5:7">
      <c r="E469" s="443"/>
      <c r="F469" s="443"/>
      <c r="G469" s="443"/>
    </row>
    <row r="470" s="252" customFormat="1" customHeight="1" spans="5:7">
      <c r="E470" s="443"/>
      <c r="F470" s="443"/>
      <c r="G470" s="443"/>
    </row>
    <row r="471" s="252" customFormat="1" customHeight="1" spans="5:7">
      <c r="E471" s="443"/>
      <c r="F471" s="443"/>
      <c r="G471" s="443"/>
    </row>
    <row r="472" s="252" customFormat="1" customHeight="1" spans="5:7">
      <c r="E472" s="443"/>
      <c r="F472" s="443"/>
      <c r="G472" s="443"/>
    </row>
    <row r="473" s="252" customFormat="1" customHeight="1" spans="5:7">
      <c r="E473" s="443"/>
      <c r="F473" s="443"/>
      <c r="G473" s="443"/>
    </row>
    <row r="474" s="252" customFormat="1" customHeight="1" spans="5:7">
      <c r="E474" s="443"/>
      <c r="F474" s="443"/>
      <c r="G474" s="443"/>
    </row>
    <row r="475" s="252" customFormat="1" customHeight="1" spans="5:7">
      <c r="E475" s="443"/>
      <c r="F475" s="443"/>
      <c r="G475" s="443"/>
    </row>
    <row r="476" s="252" customFormat="1" customHeight="1" spans="5:7">
      <c r="E476" s="443"/>
      <c r="F476" s="443"/>
      <c r="G476" s="443"/>
    </row>
    <row r="477" s="252" customFormat="1" customHeight="1" spans="5:7">
      <c r="E477" s="443"/>
      <c r="F477" s="443"/>
      <c r="G477" s="443"/>
    </row>
    <row r="478" s="252" customFormat="1" customHeight="1" spans="5:7">
      <c r="E478" s="443"/>
      <c r="F478" s="443"/>
      <c r="G478" s="443"/>
    </row>
    <row r="479" s="252" customFormat="1" customHeight="1" spans="5:7">
      <c r="E479" s="443"/>
      <c r="F479" s="443"/>
      <c r="G479" s="443"/>
    </row>
    <row r="480" s="252" customFormat="1" customHeight="1" spans="5:7">
      <c r="E480" s="443"/>
      <c r="F480" s="443"/>
      <c r="G480" s="443"/>
    </row>
    <row r="481" s="252" customFormat="1" customHeight="1" spans="5:7">
      <c r="E481" s="443"/>
      <c r="F481" s="443"/>
      <c r="G481" s="443"/>
    </row>
    <row r="482" s="252" customFormat="1" customHeight="1" spans="5:7">
      <c r="E482" s="443"/>
      <c r="F482" s="443"/>
      <c r="G482" s="443"/>
    </row>
    <row r="483" s="252" customFormat="1" customHeight="1" spans="5:7">
      <c r="E483" s="443"/>
      <c r="F483" s="443"/>
      <c r="G483" s="443"/>
    </row>
    <row r="484" s="252" customFormat="1" customHeight="1" spans="5:7">
      <c r="E484" s="443"/>
      <c r="F484" s="443"/>
      <c r="G484" s="443"/>
    </row>
    <row r="485" s="252" customFormat="1" customHeight="1" spans="5:7">
      <c r="E485" s="443"/>
      <c r="F485" s="443"/>
      <c r="G485" s="443"/>
    </row>
    <row r="486" s="252" customFormat="1" customHeight="1" spans="5:7">
      <c r="E486" s="443"/>
      <c r="F486" s="443"/>
      <c r="G486" s="443"/>
    </row>
    <row r="487" s="252" customFormat="1" customHeight="1" spans="5:7">
      <c r="E487" s="443"/>
      <c r="F487" s="443"/>
      <c r="G487" s="443"/>
    </row>
    <row r="488" s="252" customFormat="1" customHeight="1" spans="5:7">
      <c r="E488" s="443"/>
      <c r="F488" s="443"/>
      <c r="G488" s="443"/>
    </row>
    <row r="489" s="252" customFormat="1" customHeight="1" spans="5:7">
      <c r="E489" s="443"/>
      <c r="F489" s="443"/>
      <c r="G489" s="443"/>
    </row>
    <row r="490" s="252" customFormat="1" customHeight="1" spans="5:7">
      <c r="E490" s="443"/>
      <c r="F490" s="443"/>
      <c r="G490" s="443"/>
    </row>
    <row r="491" s="252" customFormat="1" customHeight="1" spans="5:7">
      <c r="E491" s="443"/>
      <c r="F491" s="443"/>
      <c r="G491" s="443"/>
    </row>
    <row r="492" s="252" customFormat="1" customHeight="1" spans="5:7">
      <c r="E492" s="443"/>
      <c r="F492" s="443"/>
      <c r="G492" s="443"/>
    </row>
    <row r="493" s="252" customFormat="1" customHeight="1" spans="5:7">
      <c r="E493" s="443"/>
      <c r="F493" s="443"/>
      <c r="G493" s="443"/>
    </row>
    <row r="494" s="252" customFormat="1" customHeight="1" spans="5:7">
      <c r="E494" s="443"/>
      <c r="F494" s="443"/>
      <c r="G494" s="443"/>
    </row>
    <row r="495" s="252" customFormat="1" customHeight="1" spans="5:7">
      <c r="E495" s="443"/>
      <c r="F495" s="443"/>
      <c r="G495" s="443"/>
    </row>
    <row r="496" s="252" customFormat="1" customHeight="1" spans="5:7">
      <c r="E496" s="443"/>
      <c r="F496" s="443"/>
      <c r="G496" s="443"/>
    </row>
    <row r="497" s="252" customFormat="1" customHeight="1" spans="5:7">
      <c r="E497" s="443"/>
      <c r="F497" s="443"/>
      <c r="G497" s="443"/>
    </row>
    <row r="498" s="252" customFormat="1" customHeight="1" spans="5:7">
      <c r="E498" s="443"/>
      <c r="F498" s="443"/>
      <c r="G498" s="443"/>
    </row>
    <row r="499" s="252" customFormat="1" customHeight="1" spans="5:7">
      <c r="E499" s="443"/>
      <c r="F499" s="443"/>
      <c r="G499" s="443"/>
    </row>
    <row r="500" s="252" customFormat="1" customHeight="1" spans="5:7">
      <c r="E500" s="443"/>
      <c r="F500" s="443"/>
      <c r="G500" s="443"/>
    </row>
    <row r="501" s="252" customFormat="1" customHeight="1" spans="5:7">
      <c r="E501" s="443"/>
      <c r="F501" s="443"/>
      <c r="G501" s="443"/>
    </row>
    <row r="502" s="252" customFormat="1" customHeight="1" spans="5:7">
      <c r="E502" s="443"/>
      <c r="F502" s="443"/>
      <c r="G502" s="443"/>
    </row>
    <row r="503" s="252" customFormat="1" customHeight="1" spans="5:7">
      <c r="E503" s="443"/>
      <c r="F503" s="443"/>
      <c r="G503" s="443"/>
    </row>
    <row r="504" s="252" customFormat="1" customHeight="1" spans="5:7">
      <c r="E504" s="443"/>
      <c r="F504" s="443"/>
      <c r="G504" s="443"/>
    </row>
    <row r="505" s="252" customFormat="1" customHeight="1" spans="5:7">
      <c r="E505" s="443"/>
      <c r="F505" s="443"/>
      <c r="G505" s="443"/>
    </row>
    <row r="506" s="252" customFormat="1" customHeight="1" spans="5:7">
      <c r="E506" s="443"/>
      <c r="F506" s="443"/>
      <c r="G506" s="443"/>
    </row>
    <row r="507" s="252" customFormat="1" customHeight="1" spans="5:7">
      <c r="E507" s="443"/>
      <c r="F507" s="443"/>
      <c r="G507" s="443"/>
    </row>
    <row r="508" s="252" customFormat="1" customHeight="1" spans="5:7">
      <c r="E508" s="443"/>
      <c r="F508" s="443"/>
      <c r="G508" s="443"/>
    </row>
    <row r="509" s="252" customFormat="1" customHeight="1" spans="5:7">
      <c r="E509" s="443"/>
      <c r="F509" s="443"/>
      <c r="G509" s="443"/>
    </row>
    <row r="510" s="252" customFormat="1" customHeight="1" spans="5:7">
      <c r="E510" s="443"/>
      <c r="F510" s="443"/>
      <c r="G510" s="443"/>
    </row>
    <row r="511" s="252" customFormat="1" customHeight="1" spans="5:7">
      <c r="E511" s="443"/>
      <c r="F511" s="443"/>
      <c r="G511" s="443"/>
    </row>
    <row r="512" s="252" customFormat="1" customHeight="1" spans="5:7">
      <c r="E512" s="443"/>
      <c r="F512" s="443"/>
      <c r="G512" s="443"/>
    </row>
    <row r="513" s="252" customFormat="1" customHeight="1" spans="5:7">
      <c r="E513" s="443"/>
      <c r="F513" s="443"/>
      <c r="G513" s="443"/>
    </row>
    <row r="514" s="252" customFormat="1" customHeight="1" spans="5:7">
      <c r="E514" s="443"/>
      <c r="F514" s="443"/>
      <c r="G514" s="443"/>
    </row>
    <row r="515" s="252" customFormat="1" customHeight="1" spans="5:7">
      <c r="E515" s="443"/>
      <c r="F515" s="443"/>
      <c r="G515" s="443"/>
    </row>
    <row r="516" s="252" customFormat="1" customHeight="1" spans="5:7">
      <c r="E516" s="443"/>
      <c r="F516" s="443"/>
      <c r="G516" s="443"/>
    </row>
    <row r="517" s="252" customFormat="1" customHeight="1" spans="5:7">
      <c r="E517" s="443"/>
      <c r="F517" s="443"/>
      <c r="G517" s="443"/>
    </row>
    <row r="518" s="252" customFormat="1" customHeight="1" spans="5:7">
      <c r="E518" s="443"/>
      <c r="F518" s="443"/>
      <c r="G518" s="443"/>
    </row>
    <row r="519" s="252" customFormat="1" customHeight="1" spans="5:7">
      <c r="E519" s="443"/>
      <c r="F519" s="443"/>
      <c r="G519" s="443"/>
    </row>
    <row r="520" s="252" customFormat="1" customHeight="1" spans="5:7">
      <c r="E520" s="443"/>
      <c r="F520" s="443"/>
      <c r="G520" s="443"/>
    </row>
    <row r="521" s="252" customFormat="1" customHeight="1" spans="5:7">
      <c r="E521" s="443"/>
      <c r="F521" s="443"/>
      <c r="G521" s="443"/>
    </row>
    <row r="522" s="252" customFormat="1" customHeight="1" spans="5:7">
      <c r="E522" s="443"/>
      <c r="F522" s="443"/>
      <c r="G522" s="443"/>
    </row>
    <row r="523" s="252" customFormat="1" customHeight="1" spans="5:7">
      <c r="E523" s="443"/>
      <c r="F523" s="443"/>
      <c r="G523" s="443"/>
    </row>
    <row r="524" s="252" customFormat="1" customHeight="1" spans="5:7">
      <c r="E524" s="443"/>
      <c r="F524" s="443"/>
      <c r="G524" s="443"/>
    </row>
    <row r="525" s="252" customFormat="1" customHeight="1" spans="5:7">
      <c r="E525" s="443"/>
      <c r="F525" s="443"/>
      <c r="G525" s="443"/>
    </row>
    <row r="526" s="252" customFormat="1" customHeight="1" spans="5:7">
      <c r="E526" s="443"/>
      <c r="F526" s="443"/>
      <c r="G526" s="443"/>
    </row>
    <row r="527" s="252" customFormat="1" customHeight="1" spans="5:7">
      <c r="E527" s="443"/>
      <c r="F527" s="443"/>
      <c r="G527" s="443"/>
    </row>
    <row r="528" s="252" customFormat="1" customHeight="1" spans="5:7">
      <c r="E528" s="443"/>
      <c r="F528" s="443"/>
      <c r="G528" s="443"/>
    </row>
    <row r="529" s="252" customFormat="1" customHeight="1" spans="5:7">
      <c r="E529" s="443"/>
      <c r="F529" s="443"/>
      <c r="G529" s="443"/>
    </row>
    <row r="530" s="252" customFormat="1" customHeight="1" spans="5:7">
      <c r="E530" s="443"/>
      <c r="F530" s="443"/>
      <c r="G530" s="443"/>
    </row>
    <row r="531" s="252" customFormat="1" customHeight="1" spans="5:7">
      <c r="E531" s="443"/>
      <c r="F531" s="443"/>
      <c r="G531" s="443"/>
    </row>
    <row r="532" s="252" customFormat="1" customHeight="1" spans="5:7">
      <c r="E532" s="443"/>
      <c r="F532" s="443"/>
      <c r="G532" s="443"/>
    </row>
    <row r="533" s="252" customFormat="1" customHeight="1" spans="5:7">
      <c r="E533" s="443"/>
      <c r="F533" s="443"/>
      <c r="G533" s="443"/>
    </row>
    <row r="534" s="252" customFormat="1" customHeight="1" spans="5:7">
      <c r="E534" s="443"/>
      <c r="F534" s="443"/>
      <c r="G534" s="443"/>
    </row>
    <row r="535" s="252" customFormat="1" customHeight="1" spans="5:7">
      <c r="E535" s="443"/>
      <c r="F535" s="443"/>
      <c r="G535" s="443"/>
    </row>
    <row r="536" s="252" customFormat="1" customHeight="1" spans="5:7">
      <c r="E536" s="443"/>
      <c r="F536" s="443"/>
      <c r="G536" s="443"/>
    </row>
    <row r="537" s="252" customFormat="1" customHeight="1" spans="5:7">
      <c r="E537" s="443"/>
      <c r="F537" s="443"/>
      <c r="G537" s="443"/>
    </row>
    <row r="538" s="252" customFormat="1" customHeight="1" spans="5:7">
      <c r="E538" s="443"/>
      <c r="F538" s="443"/>
      <c r="G538" s="443"/>
    </row>
    <row r="539" s="252" customFormat="1" customHeight="1" spans="5:7">
      <c r="E539" s="443"/>
      <c r="F539" s="443"/>
      <c r="G539" s="443"/>
    </row>
    <row r="540" s="252" customFormat="1" customHeight="1" spans="5:7">
      <c r="E540" s="443"/>
      <c r="F540" s="443"/>
      <c r="G540" s="443"/>
    </row>
    <row r="541" s="252" customFormat="1" customHeight="1" spans="5:7">
      <c r="E541" s="443"/>
      <c r="F541" s="443"/>
      <c r="G541" s="443"/>
    </row>
    <row r="542" s="252" customFormat="1" customHeight="1" spans="5:7">
      <c r="E542" s="443"/>
      <c r="F542" s="443"/>
      <c r="G542" s="443"/>
    </row>
    <row r="543" s="252" customFormat="1" customHeight="1" spans="5:7">
      <c r="E543" s="443"/>
      <c r="F543" s="443"/>
      <c r="G543" s="443"/>
    </row>
    <row r="544" s="252" customFormat="1" customHeight="1" spans="5:7">
      <c r="E544" s="443"/>
      <c r="F544" s="443"/>
      <c r="G544" s="443"/>
    </row>
    <row r="545" s="252" customFormat="1" customHeight="1" spans="5:7">
      <c r="E545" s="443"/>
      <c r="F545" s="443"/>
      <c r="G545" s="443"/>
    </row>
    <row r="546" s="252" customFormat="1" customHeight="1" spans="5:7">
      <c r="E546" s="443"/>
      <c r="F546" s="443"/>
      <c r="G546" s="443"/>
    </row>
    <row r="547" s="252" customFormat="1" customHeight="1" spans="5:7">
      <c r="E547" s="443"/>
      <c r="F547" s="443"/>
      <c r="G547" s="443"/>
    </row>
    <row r="548" s="252" customFormat="1" customHeight="1" spans="5:7">
      <c r="E548" s="443"/>
      <c r="F548" s="443"/>
      <c r="G548" s="443"/>
    </row>
    <row r="549" s="252" customFormat="1" customHeight="1" spans="5:7">
      <c r="E549" s="443"/>
      <c r="F549" s="443"/>
      <c r="G549" s="443"/>
    </row>
    <row r="550" s="252" customFormat="1" customHeight="1" spans="5:7">
      <c r="E550" s="443"/>
      <c r="F550" s="443"/>
      <c r="G550" s="443"/>
    </row>
    <row r="551" s="252" customFormat="1" customHeight="1" spans="5:7">
      <c r="E551" s="443"/>
      <c r="F551" s="443"/>
      <c r="G551" s="443"/>
    </row>
    <row r="552" s="252" customFormat="1" customHeight="1" spans="5:7">
      <c r="E552" s="443"/>
      <c r="F552" s="443"/>
      <c r="G552" s="443"/>
    </row>
    <row r="553" s="252" customFormat="1" customHeight="1" spans="5:7">
      <c r="E553" s="443"/>
      <c r="F553" s="443"/>
      <c r="G553" s="443"/>
    </row>
    <row r="554" s="252" customFormat="1" customHeight="1" spans="5:7">
      <c r="E554" s="443"/>
      <c r="F554" s="443"/>
      <c r="G554" s="443"/>
    </row>
    <row r="555" s="252" customFormat="1" customHeight="1" spans="5:7">
      <c r="E555" s="443"/>
      <c r="F555" s="443"/>
      <c r="G555" s="443"/>
    </row>
    <row r="556" s="252" customFormat="1" customHeight="1" spans="5:7">
      <c r="E556" s="443"/>
      <c r="F556" s="443"/>
      <c r="G556" s="443"/>
    </row>
    <row r="557" s="252" customFormat="1" customHeight="1" spans="5:7">
      <c r="E557" s="443"/>
      <c r="F557" s="443"/>
      <c r="G557" s="443"/>
    </row>
    <row r="558" s="252" customFormat="1" customHeight="1" spans="5:7">
      <c r="E558" s="443"/>
      <c r="F558" s="443"/>
      <c r="G558" s="443"/>
    </row>
    <row r="559" s="252" customFormat="1" customHeight="1" spans="5:7">
      <c r="E559" s="443"/>
      <c r="F559" s="443"/>
      <c r="G559" s="443"/>
    </row>
    <row r="560" s="252" customFormat="1" customHeight="1" spans="5:7">
      <c r="E560" s="443"/>
      <c r="F560" s="443"/>
      <c r="G560" s="443"/>
    </row>
    <row r="561" s="252" customFormat="1" customHeight="1" spans="5:7">
      <c r="E561" s="443"/>
      <c r="F561" s="443"/>
      <c r="G561" s="443"/>
    </row>
    <row r="562" s="252" customFormat="1" customHeight="1" spans="5:7">
      <c r="E562" s="443"/>
      <c r="F562" s="443"/>
      <c r="G562" s="443"/>
    </row>
    <row r="563" s="252" customFormat="1" customHeight="1" spans="5:7">
      <c r="E563" s="443"/>
      <c r="F563" s="443"/>
      <c r="G563" s="443"/>
    </row>
    <row r="564" s="252" customFormat="1" customHeight="1" spans="5:7">
      <c r="E564" s="443"/>
      <c r="F564" s="443"/>
      <c r="G564" s="443"/>
    </row>
    <row r="565" s="252" customFormat="1" customHeight="1" spans="5:7">
      <c r="E565" s="443"/>
      <c r="F565" s="443"/>
      <c r="G565" s="443"/>
    </row>
    <row r="566" s="252" customFormat="1" customHeight="1" spans="5:7">
      <c r="E566" s="443"/>
      <c r="F566" s="443"/>
      <c r="G566" s="443"/>
    </row>
    <row r="567" s="252" customFormat="1" customHeight="1" spans="5:7">
      <c r="E567" s="443"/>
      <c r="F567" s="443"/>
      <c r="G567" s="443"/>
    </row>
    <row r="568" s="252" customFormat="1" customHeight="1" spans="5:7">
      <c r="E568" s="443"/>
      <c r="F568" s="443"/>
      <c r="G568" s="443"/>
    </row>
    <row r="569" s="252" customFormat="1" customHeight="1" spans="5:7">
      <c r="E569" s="443"/>
      <c r="F569" s="443"/>
      <c r="G569" s="443"/>
    </row>
    <row r="570" s="252" customFormat="1" customHeight="1" spans="5:7">
      <c r="E570" s="443"/>
      <c r="F570" s="443"/>
      <c r="G570" s="443"/>
    </row>
    <row r="571" s="252" customFormat="1" customHeight="1" spans="5:7">
      <c r="E571" s="443"/>
      <c r="F571" s="443"/>
      <c r="G571" s="443"/>
    </row>
    <row r="572" s="252" customFormat="1" customHeight="1" spans="5:7">
      <c r="E572" s="443"/>
      <c r="F572" s="443"/>
      <c r="G572" s="443"/>
    </row>
    <row r="573" s="252" customFormat="1" customHeight="1" spans="5:7">
      <c r="E573" s="443"/>
      <c r="F573" s="443"/>
      <c r="G573" s="443"/>
    </row>
    <row r="574" s="252" customFormat="1" customHeight="1" spans="5:7">
      <c r="E574" s="443"/>
      <c r="F574" s="443"/>
      <c r="G574" s="443"/>
    </row>
    <row r="575" s="252" customFormat="1" customHeight="1" spans="5:7">
      <c r="E575" s="443"/>
      <c r="F575" s="443"/>
      <c r="G575" s="443"/>
    </row>
    <row r="576" s="252" customFormat="1" customHeight="1" spans="5:7">
      <c r="E576" s="443"/>
      <c r="F576" s="443"/>
      <c r="G576" s="443"/>
    </row>
    <row r="577" s="252" customFormat="1" customHeight="1" spans="5:7">
      <c r="E577" s="443"/>
      <c r="F577" s="443"/>
      <c r="G577" s="443"/>
    </row>
    <row r="578" s="252" customFormat="1" customHeight="1" spans="5:7">
      <c r="E578" s="443"/>
      <c r="F578" s="443"/>
      <c r="G578" s="443"/>
    </row>
    <row r="579" s="252" customFormat="1" customHeight="1" spans="5:7">
      <c r="E579" s="443"/>
      <c r="F579" s="443"/>
      <c r="G579" s="443"/>
    </row>
    <row r="580" s="252" customFormat="1" customHeight="1" spans="5:7">
      <c r="E580" s="443"/>
      <c r="F580" s="443"/>
      <c r="G580" s="443"/>
    </row>
    <row r="581" s="252" customFormat="1" customHeight="1" spans="5:7">
      <c r="E581" s="443"/>
      <c r="F581" s="443"/>
      <c r="G581" s="443"/>
    </row>
    <row r="582" s="252" customFormat="1" customHeight="1" spans="5:7">
      <c r="E582" s="443"/>
      <c r="F582" s="443"/>
      <c r="G582" s="443"/>
    </row>
    <row r="583" s="252" customFormat="1" customHeight="1" spans="5:7">
      <c r="E583" s="443"/>
      <c r="F583" s="443"/>
      <c r="G583" s="443"/>
    </row>
    <row r="584" s="252" customFormat="1" customHeight="1" spans="5:7">
      <c r="E584" s="443"/>
      <c r="F584" s="443"/>
      <c r="G584" s="443"/>
    </row>
    <row r="585" s="252" customFormat="1" customHeight="1" spans="5:7">
      <c r="E585" s="443"/>
      <c r="F585" s="443"/>
      <c r="G585" s="443"/>
    </row>
    <row r="586" s="252" customFormat="1" customHeight="1" spans="5:7">
      <c r="E586" s="443"/>
      <c r="F586" s="443"/>
      <c r="G586" s="443"/>
    </row>
    <row r="587" s="252" customFormat="1" customHeight="1" spans="5:7">
      <c r="E587" s="443"/>
      <c r="F587" s="443"/>
      <c r="G587" s="443"/>
    </row>
    <row r="588" s="252" customFormat="1" customHeight="1" spans="5:7">
      <c r="E588" s="443"/>
      <c r="F588" s="443"/>
      <c r="G588" s="443"/>
    </row>
    <row r="589" s="252" customFormat="1" customHeight="1" spans="5:7">
      <c r="E589" s="443"/>
      <c r="F589" s="443"/>
      <c r="G589" s="443"/>
    </row>
    <row r="590" s="252" customFormat="1" customHeight="1" spans="5:7">
      <c r="E590" s="443"/>
      <c r="F590" s="443"/>
      <c r="G590" s="443"/>
    </row>
    <row r="591" s="252" customFormat="1" customHeight="1" spans="5:7">
      <c r="E591" s="443"/>
      <c r="F591" s="443"/>
      <c r="G591" s="443"/>
    </row>
    <row r="592" s="252" customFormat="1" customHeight="1" spans="5:7">
      <c r="E592" s="443"/>
      <c r="F592" s="443"/>
      <c r="G592" s="443"/>
    </row>
    <row r="593" s="252" customFormat="1" customHeight="1" spans="5:7">
      <c r="E593" s="443"/>
      <c r="F593" s="443"/>
      <c r="G593" s="443"/>
    </row>
    <row r="594" s="252" customFormat="1" customHeight="1" spans="5:7">
      <c r="E594" s="443"/>
      <c r="F594" s="443"/>
      <c r="G594" s="443"/>
    </row>
    <row r="595" s="252" customFormat="1" customHeight="1" spans="5:7">
      <c r="E595" s="443"/>
      <c r="F595" s="443"/>
      <c r="G595" s="443"/>
    </row>
    <row r="596" s="252" customFormat="1" customHeight="1" spans="5:7">
      <c r="E596" s="443"/>
      <c r="F596" s="443"/>
      <c r="G596" s="443"/>
    </row>
    <row r="597" s="252" customFormat="1" customHeight="1" spans="5:7">
      <c r="E597" s="443"/>
      <c r="F597" s="443"/>
      <c r="G597" s="443"/>
    </row>
    <row r="598" s="252" customFormat="1" customHeight="1" spans="5:7">
      <c r="E598" s="443"/>
      <c r="F598" s="443"/>
      <c r="G598" s="443"/>
    </row>
    <row r="599" s="252" customFormat="1" customHeight="1" spans="5:7">
      <c r="E599" s="443"/>
      <c r="F599" s="443"/>
      <c r="G599" s="443"/>
    </row>
    <row r="600" s="252" customFormat="1" customHeight="1" spans="5:7">
      <c r="E600" s="443"/>
      <c r="F600" s="443"/>
      <c r="G600" s="443"/>
    </row>
    <row r="601" s="252" customFormat="1" customHeight="1" spans="5:7">
      <c r="E601" s="443"/>
      <c r="F601" s="443"/>
      <c r="G601" s="443"/>
    </row>
    <row r="602" s="252" customFormat="1" customHeight="1" spans="5:7">
      <c r="E602" s="443"/>
      <c r="F602" s="443"/>
      <c r="G602" s="443"/>
    </row>
    <row r="603" s="252" customFormat="1" customHeight="1" spans="5:7">
      <c r="E603" s="443"/>
      <c r="F603" s="443"/>
      <c r="G603" s="443"/>
    </row>
    <row r="604" s="252" customFormat="1" customHeight="1" spans="5:7">
      <c r="E604" s="443"/>
      <c r="F604" s="443"/>
      <c r="G604" s="443"/>
    </row>
    <row r="605" s="252" customFormat="1" customHeight="1" spans="5:7">
      <c r="E605" s="443"/>
      <c r="F605" s="443"/>
      <c r="G605" s="443"/>
    </row>
    <row r="606" s="252" customFormat="1" customHeight="1" spans="5:7">
      <c r="E606" s="443"/>
      <c r="F606" s="443"/>
      <c r="G606" s="443"/>
    </row>
    <row r="607" s="252" customFormat="1" customHeight="1" spans="5:7">
      <c r="E607" s="443"/>
      <c r="F607" s="443"/>
      <c r="G607" s="443"/>
    </row>
    <row r="608" s="252" customFormat="1" customHeight="1" spans="5:7">
      <c r="E608" s="443"/>
      <c r="F608" s="443"/>
      <c r="G608" s="443"/>
    </row>
    <row r="609" s="252" customFormat="1" customHeight="1" spans="5:7">
      <c r="E609" s="443"/>
      <c r="F609" s="443"/>
      <c r="G609" s="443"/>
    </row>
    <row r="610" s="252" customFormat="1" customHeight="1" spans="5:7">
      <c r="E610" s="443"/>
      <c r="F610" s="443"/>
      <c r="G610" s="443"/>
    </row>
    <row r="611" s="252" customFormat="1" customHeight="1" spans="5:7">
      <c r="E611" s="443"/>
      <c r="F611" s="443"/>
      <c r="G611" s="443"/>
    </row>
    <row r="612" s="252" customFormat="1" customHeight="1" spans="5:7">
      <c r="E612" s="443"/>
      <c r="F612" s="443"/>
      <c r="G612" s="443"/>
    </row>
    <row r="613" s="252" customFormat="1" customHeight="1" spans="5:7">
      <c r="E613" s="443"/>
      <c r="F613" s="443"/>
      <c r="G613" s="443"/>
    </row>
    <row r="614" s="252" customFormat="1" customHeight="1" spans="5:7">
      <c r="E614" s="443"/>
      <c r="F614" s="443"/>
      <c r="G614" s="443"/>
    </row>
    <row r="615" s="252" customFormat="1" customHeight="1" spans="5:7">
      <c r="E615" s="443"/>
      <c r="F615" s="443"/>
      <c r="G615" s="443"/>
    </row>
    <row r="616" s="252" customFormat="1" customHeight="1" spans="5:7">
      <c r="E616" s="443"/>
      <c r="F616" s="443"/>
      <c r="G616" s="443"/>
    </row>
    <row r="617" s="252" customFormat="1" customHeight="1" spans="5:7">
      <c r="E617" s="443"/>
      <c r="F617" s="443"/>
      <c r="G617" s="443"/>
    </row>
    <row r="618" s="252" customFormat="1" customHeight="1" spans="5:7">
      <c r="E618" s="443"/>
      <c r="F618" s="443"/>
      <c r="G618" s="443"/>
    </row>
    <row r="619" s="252" customFormat="1" customHeight="1" spans="5:7">
      <c r="E619" s="443"/>
      <c r="F619" s="443"/>
      <c r="G619" s="443"/>
    </row>
    <row r="620" s="252" customFormat="1" customHeight="1" spans="5:7">
      <c r="E620" s="443"/>
      <c r="F620" s="443"/>
      <c r="G620" s="443"/>
    </row>
    <row r="621" s="252" customFormat="1" customHeight="1" spans="5:7">
      <c r="E621" s="443"/>
      <c r="F621" s="443"/>
      <c r="G621" s="443"/>
    </row>
    <row r="622" s="252" customFormat="1" customHeight="1" spans="5:7">
      <c r="E622" s="443"/>
      <c r="F622" s="443"/>
      <c r="G622" s="443"/>
    </row>
    <row r="623" s="252" customFormat="1" customHeight="1" spans="5:7">
      <c r="E623" s="443"/>
      <c r="F623" s="443"/>
      <c r="G623" s="443"/>
    </row>
    <row r="624" s="252" customFormat="1" customHeight="1" spans="5:7">
      <c r="E624" s="443"/>
      <c r="F624" s="443"/>
      <c r="G624" s="443"/>
    </row>
    <row r="625" s="252" customFormat="1" customHeight="1" spans="5:7">
      <c r="E625" s="443"/>
      <c r="F625" s="443"/>
      <c r="G625" s="443"/>
    </row>
    <row r="626" s="252" customFormat="1" customHeight="1" spans="5:7">
      <c r="E626" s="443"/>
      <c r="F626" s="443"/>
      <c r="G626" s="443"/>
    </row>
    <row r="627" s="252" customFormat="1" customHeight="1" spans="5:7">
      <c r="E627" s="443"/>
      <c r="F627" s="443"/>
      <c r="G627" s="443"/>
    </row>
    <row r="628" s="252" customFormat="1" customHeight="1" spans="5:7">
      <c r="E628" s="443"/>
      <c r="F628" s="443"/>
      <c r="G628" s="443"/>
    </row>
    <row r="629" s="252" customFormat="1" customHeight="1" spans="5:7">
      <c r="E629" s="443"/>
      <c r="F629" s="443"/>
      <c r="G629" s="443"/>
    </row>
    <row r="630" s="252" customFormat="1" customHeight="1" spans="5:7">
      <c r="E630" s="443"/>
      <c r="F630" s="443"/>
      <c r="G630" s="443"/>
    </row>
    <row r="631" s="252" customFormat="1" customHeight="1" spans="5:7">
      <c r="E631" s="443"/>
      <c r="F631" s="443"/>
      <c r="G631" s="443"/>
    </row>
    <row r="632" s="252" customFormat="1" customHeight="1" spans="5:7">
      <c r="E632" s="443"/>
      <c r="F632" s="443"/>
      <c r="G632" s="443"/>
    </row>
    <row r="633" s="252" customFormat="1" customHeight="1" spans="5:7">
      <c r="E633" s="443"/>
      <c r="F633" s="443"/>
      <c r="G633" s="443"/>
    </row>
    <row r="634" s="252" customFormat="1" customHeight="1" spans="5:7">
      <c r="E634" s="443"/>
      <c r="F634" s="443"/>
      <c r="G634" s="443"/>
    </row>
    <row r="635" s="252" customFormat="1" customHeight="1" spans="5:7">
      <c r="E635" s="443"/>
      <c r="F635" s="443"/>
      <c r="G635" s="443"/>
    </row>
    <row r="636" s="252" customFormat="1" customHeight="1" spans="5:7">
      <c r="E636" s="443"/>
      <c r="F636" s="443"/>
      <c r="G636" s="443"/>
    </row>
    <row r="637" s="252" customFormat="1" customHeight="1" spans="5:7">
      <c r="E637" s="443"/>
      <c r="F637" s="443"/>
      <c r="G637" s="443"/>
    </row>
    <row r="638" s="252" customFormat="1" customHeight="1" spans="5:7">
      <c r="E638" s="443"/>
      <c r="F638" s="443"/>
      <c r="G638" s="443"/>
    </row>
    <row r="639" s="252" customFormat="1" customHeight="1" spans="5:7">
      <c r="E639" s="443"/>
      <c r="F639" s="443"/>
      <c r="G639" s="443"/>
    </row>
    <row r="640" s="252" customFormat="1" customHeight="1" spans="5:7">
      <c r="E640" s="443"/>
      <c r="F640" s="443"/>
      <c r="G640" s="443"/>
    </row>
    <row r="641" s="252" customFormat="1" customHeight="1" spans="5:7">
      <c r="E641" s="443"/>
      <c r="F641" s="443"/>
      <c r="G641" s="443"/>
    </row>
    <row r="642" s="252" customFormat="1" customHeight="1" spans="5:7">
      <c r="E642" s="443"/>
      <c r="F642" s="443"/>
      <c r="G642" s="443"/>
    </row>
    <row r="643" s="252" customFormat="1" customHeight="1" spans="5:7">
      <c r="E643" s="443"/>
      <c r="F643" s="443"/>
      <c r="G643" s="443"/>
    </row>
    <row r="644" s="252" customFormat="1" customHeight="1" spans="5:7">
      <c r="E644" s="443"/>
      <c r="F644" s="443"/>
      <c r="G644" s="443"/>
    </row>
    <row r="645" s="252" customFormat="1" customHeight="1" spans="5:7">
      <c r="E645" s="443"/>
      <c r="F645" s="443"/>
      <c r="G645" s="443"/>
    </row>
    <row r="646" s="252" customFormat="1" customHeight="1" spans="5:7">
      <c r="E646" s="443"/>
      <c r="F646" s="443"/>
      <c r="G646" s="443"/>
    </row>
    <row r="647" s="252" customFormat="1" customHeight="1" spans="5:7">
      <c r="E647" s="443"/>
      <c r="F647" s="443"/>
      <c r="G647" s="443"/>
    </row>
    <row r="648" s="252" customFormat="1" customHeight="1" spans="5:7">
      <c r="E648" s="443"/>
      <c r="F648" s="443"/>
      <c r="G648" s="443"/>
    </row>
    <row r="649" s="252" customFormat="1" customHeight="1" spans="5:7">
      <c r="E649" s="443"/>
      <c r="F649" s="443"/>
      <c r="G649" s="443"/>
    </row>
    <row r="650" s="252" customFormat="1" customHeight="1" spans="5:7">
      <c r="E650" s="443"/>
      <c r="F650" s="443"/>
      <c r="G650" s="443"/>
    </row>
    <row r="651" s="252" customFormat="1" customHeight="1" spans="5:7">
      <c r="E651" s="443"/>
      <c r="F651" s="443"/>
      <c r="G651" s="443"/>
    </row>
    <row r="652" s="252" customFormat="1" customHeight="1" spans="5:7">
      <c r="E652" s="443"/>
      <c r="F652" s="443"/>
      <c r="G652" s="443"/>
    </row>
    <row r="653" s="252" customFormat="1" customHeight="1" spans="5:7">
      <c r="E653" s="443"/>
      <c r="F653" s="443"/>
      <c r="G653" s="443"/>
    </row>
    <row r="654" s="252" customFormat="1" customHeight="1" spans="5:7">
      <c r="E654" s="443"/>
      <c r="F654" s="443"/>
      <c r="G654" s="443"/>
    </row>
    <row r="655" s="252" customFormat="1" customHeight="1" spans="5:7">
      <c r="E655" s="443"/>
      <c r="F655" s="443"/>
      <c r="G655" s="443"/>
    </row>
    <row r="656" s="252" customFormat="1" customHeight="1" spans="5:7">
      <c r="E656" s="443"/>
      <c r="F656" s="443"/>
      <c r="G656" s="443"/>
    </row>
    <row r="657" s="252" customFormat="1" customHeight="1" spans="5:7">
      <c r="E657" s="443"/>
      <c r="F657" s="443"/>
      <c r="G657" s="443"/>
    </row>
    <row r="658" s="252" customFormat="1" customHeight="1" spans="5:7">
      <c r="E658" s="443"/>
      <c r="F658" s="443"/>
      <c r="G658" s="443"/>
    </row>
    <row r="659" s="252" customFormat="1" customHeight="1" spans="5:7">
      <c r="E659" s="443"/>
      <c r="F659" s="443"/>
      <c r="G659" s="443"/>
    </row>
    <row r="660" s="252" customFormat="1" customHeight="1" spans="5:7">
      <c r="E660" s="443"/>
      <c r="F660" s="443"/>
      <c r="G660" s="443"/>
    </row>
    <row r="661" s="252" customFormat="1" customHeight="1" spans="5:7">
      <c r="E661" s="443"/>
      <c r="F661" s="443"/>
      <c r="G661" s="443"/>
    </row>
    <row r="662" s="252" customFormat="1" customHeight="1" spans="5:7">
      <c r="E662" s="443"/>
      <c r="F662" s="443"/>
      <c r="G662" s="443"/>
    </row>
    <row r="663" s="252" customFormat="1" customHeight="1" spans="5:7">
      <c r="E663" s="443"/>
      <c r="F663" s="443"/>
      <c r="G663" s="443"/>
    </row>
    <row r="664" s="252" customFormat="1" customHeight="1" spans="5:7">
      <c r="E664" s="443"/>
      <c r="F664" s="443"/>
      <c r="G664" s="443"/>
    </row>
    <row r="665" s="252" customFormat="1" customHeight="1" spans="5:7">
      <c r="E665" s="443"/>
      <c r="F665" s="443"/>
      <c r="G665" s="443"/>
    </row>
    <row r="666" s="252" customFormat="1" customHeight="1" spans="5:7">
      <c r="E666" s="443"/>
      <c r="F666" s="443"/>
      <c r="G666" s="443"/>
    </row>
    <row r="667" s="252" customFormat="1" customHeight="1" spans="5:7">
      <c r="E667" s="443"/>
      <c r="F667" s="443"/>
      <c r="G667" s="443"/>
    </row>
    <row r="668" s="252" customFormat="1" customHeight="1" spans="5:7">
      <c r="E668" s="443"/>
      <c r="F668" s="443"/>
      <c r="G668" s="443"/>
    </row>
    <row r="669" s="252" customFormat="1" customHeight="1" spans="5:7">
      <c r="E669" s="443"/>
      <c r="F669" s="443"/>
      <c r="G669" s="443"/>
    </row>
    <row r="670" s="252" customFormat="1" customHeight="1" spans="5:7">
      <c r="E670" s="443"/>
      <c r="F670" s="443"/>
      <c r="G670" s="443"/>
    </row>
    <row r="671" s="252" customFormat="1" customHeight="1" spans="5:7">
      <c r="E671" s="443"/>
      <c r="F671" s="443"/>
      <c r="G671" s="443"/>
    </row>
    <row r="672" s="252" customFormat="1" customHeight="1" spans="5:7">
      <c r="E672" s="443"/>
      <c r="F672" s="443"/>
      <c r="G672" s="443"/>
    </row>
    <row r="673" s="252" customFormat="1" customHeight="1" spans="5:7">
      <c r="E673" s="443"/>
      <c r="F673" s="443"/>
      <c r="G673" s="443"/>
    </row>
    <row r="674" s="252" customFormat="1" customHeight="1" spans="5:7">
      <c r="E674" s="443"/>
      <c r="F674" s="443"/>
      <c r="G674" s="443"/>
    </row>
    <row r="675" s="252" customFormat="1" customHeight="1" spans="5:7">
      <c r="E675" s="443"/>
      <c r="F675" s="443"/>
      <c r="G675" s="443"/>
    </row>
    <row r="676" s="252" customFormat="1" customHeight="1" spans="5:7">
      <c r="E676" s="443"/>
      <c r="F676" s="443"/>
      <c r="G676" s="443"/>
    </row>
    <row r="677" s="252" customFormat="1" customHeight="1" spans="5:7">
      <c r="E677" s="443"/>
      <c r="F677" s="443"/>
      <c r="G677" s="443"/>
    </row>
    <row r="678" s="252" customFormat="1" customHeight="1" spans="5:7">
      <c r="E678" s="443"/>
      <c r="F678" s="443"/>
      <c r="G678" s="443"/>
    </row>
    <row r="679" s="252" customFormat="1" customHeight="1" spans="5:7">
      <c r="E679" s="443"/>
      <c r="F679" s="443"/>
      <c r="G679" s="443"/>
    </row>
    <row r="680" s="252" customFormat="1" customHeight="1" spans="5:7">
      <c r="E680" s="443"/>
      <c r="F680" s="443"/>
      <c r="G680" s="443"/>
    </row>
    <row r="681" s="252" customFormat="1" customHeight="1" spans="5:7">
      <c r="E681" s="443"/>
      <c r="F681" s="443"/>
      <c r="G681" s="443"/>
    </row>
    <row r="682" s="252" customFormat="1" customHeight="1" spans="5:7">
      <c r="E682" s="443"/>
      <c r="F682" s="443"/>
      <c r="G682" s="443"/>
    </row>
    <row r="683" s="252" customFormat="1" customHeight="1" spans="5:7">
      <c r="E683" s="443"/>
      <c r="F683" s="443"/>
      <c r="G683" s="443"/>
    </row>
    <row r="684" s="252" customFormat="1" customHeight="1" spans="5:7">
      <c r="E684" s="443"/>
      <c r="F684" s="443"/>
      <c r="G684" s="443"/>
    </row>
    <row r="685" s="252" customFormat="1" customHeight="1" spans="5:7">
      <c r="E685" s="443"/>
      <c r="F685" s="443"/>
      <c r="G685" s="443"/>
    </row>
    <row r="686" s="252" customFormat="1" customHeight="1" spans="5:7">
      <c r="E686" s="443"/>
      <c r="F686" s="443"/>
      <c r="G686" s="443"/>
    </row>
    <row r="687" s="252" customFormat="1" customHeight="1" spans="5:7">
      <c r="E687" s="443"/>
      <c r="F687" s="443"/>
      <c r="G687" s="443"/>
    </row>
    <row r="688" s="252" customFormat="1" customHeight="1" spans="5:7">
      <c r="E688" s="443"/>
      <c r="F688" s="443"/>
      <c r="G688" s="443"/>
    </row>
    <row r="689" s="252" customFormat="1" customHeight="1" spans="5:7">
      <c r="E689" s="443"/>
      <c r="F689" s="443"/>
      <c r="G689" s="443"/>
    </row>
    <row r="690" s="252" customFormat="1" customHeight="1" spans="5:7">
      <c r="E690" s="443"/>
      <c r="F690" s="443"/>
      <c r="G690" s="443"/>
    </row>
    <row r="691" s="252" customFormat="1" customHeight="1" spans="5:7">
      <c r="E691" s="443"/>
      <c r="F691" s="443"/>
      <c r="G691" s="443"/>
    </row>
    <row r="692" s="252" customFormat="1" customHeight="1" spans="5:7">
      <c r="E692" s="443"/>
      <c r="F692" s="443"/>
      <c r="G692" s="443"/>
    </row>
    <row r="693" s="252" customFormat="1" customHeight="1" spans="5:7">
      <c r="E693" s="443"/>
      <c r="F693" s="443"/>
      <c r="G693" s="443"/>
    </row>
    <row r="694" s="252" customFormat="1" customHeight="1" spans="5:7">
      <c r="E694" s="443"/>
      <c r="F694" s="443"/>
      <c r="G694" s="443"/>
    </row>
    <row r="695" s="252" customFormat="1" customHeight="1" spans="5:7">
      <c r="E695" s="443"/>
      <c r="F695" s="443"/>
      <c r="G695" s="443"/>
    </row>
    <row r="696" s="252" customFormat="1" customHeight="1" spans="5:7">
      <c r="E696" s="443"/>
      <c r="F696" s="443"/>
      <c r="G696" s="443"/>
    </row>
    <row r="697" s="252" customFormat="1" customHeight="1" spans="5:7">
      <c r="E697" s="443"/>
      <c r="F697" s="443"/>
      <c r="G697" s="443"/>
    </row>
    <row r="698" s="252" customFormat="1" customHeight="1" spans="5:7">
      <c r="E698" s="443"/>
      <c r="F698" s="443"/>
      <c r="G698" s="443"/>
    </row>
    <row r="699" s="252" customFormat="1" customHeight="1" spans="5:7">
      <c r="E699" s="443"/>
      <c r="F699" s="443"/>
      <c r="G699" s="443"/>
    </row>
    <row r="700" s="252" customFormat="1" customHeight="1" spans="5:7">
      <c r="E700" s="443"/>
      <c r="F700" s="443"/>
      <c r="G700" s="443"/>
    </row>
    <row r="701" s="252" customFormat="1" customHeight="1" spans="5:7">
      <c r="E701" s="443"/>
      <c r="F701" s="443"/>
      <c r="G701" s="443"/>
    </row>
    <row r="702" s="252" customFormat="1" customHeight="1" spans="5:7">
      <c r="E702" s="443"/>
      <c r="F702" s="443"/>
      <c r="G702" s="443"/>
    </row>
    <row r="703" s="252" customFormat="1" customHeight="1" spans="5:7">
      <c r="E703" s="443"/>
      <c r="F703" s="443"/>
      <c r="G703" s="443"/>
    </row>
    <row r="704" s="252" customFormat="1" customHeight="1" spans="5:7">
      <c r="E704" s="443"/>
      <c r="F704" s="443"/>
      <c r="G704" s="443"/>
    </row>
    <row r="705" s="252" customFormat="1" customHeight="1" spans="5:7">
      <c r="E705" s="443"/>
      <c r="F705" s="443"/>
      <c r="G705" s="443"/>
    </row>
    <row r="706" s="252" customFormat="1" customHeight="1" spans="5:7">
      <c r="E706" s="443"/>
      <c r="F706" s="443"/>
      <c r="G706" s="443"/>
    </row>
    <row r="707" s="252" customFormat="1" customHeight="1" spans="5:7">
      <c r="E707" s="443"/>
      <c r="F707" s="443"/>
      <c r="G707" s="443"/>
    </row>
    <row r="708" s="252" customFormat="1" customHeight="1" spans="5:7">
      <c r="E708" s="443"/>
      <c r="F708" s="443"/>
      <c r="G708" s="443"/>
    </row>
    <row r="709" s="252" customFormat="1" customHeight="1" spans="5:7">
      <c r="E709" s="443"/>
      <c r="F709" s="443"/>
      <c r="G709" s="443"/>
    </row>
    <row r="710" s="252" customFormat="1" customHeight="1" spans="5:7">
      <c r="E710" s="443"/>
      <c r="F710" s="443"/>
      <c r="G710" s="443"/>
    </row>
    <row r="711" s="252" customFormat="1" customHeight="1" spans="5:7">
      <c r="E711" s="443"/>
      <c r="F711" s="443"/>
      <c r="G711" s="443"/>
    </row>
    <row r="712" s="252" customFormat="1" customHeight="1" spans="5:7">
      <c r="E712" s="443"/>
      <c r="F712" s="443"/>
      <c r="G712" s="443"/>
    </row>
    <row r="713" s="252" customFormat="1" customHeight="1" spans="5:7">
      <c r="E713" s="443"/>
      <c r="F713" s="443"/>
      <c r="G713" s="443"/>
    </row>
    <row r="714" s="252" customFormat="1" customHeight="1" spans="5:7">
      <c r="E714" s="443"/>
      <c r="F714" s="443"/>
      <c r="G714" s="443"/>
    </row>
    <row r="715" s="252" customFormat="1" customHeight="1" spans="5:7">
      <c r="E715" s="443"/>
      <c r="F715" s="443"/>
      <c r="G715" s="443"/>
    </row>
    <row r="716" s="252" customFormat="1" customHeight="1" spans="5:7">
      <c r="E716" s="443"/>
      <c r="F716" s="443"/>
      <c r="G716" s="443"/>
    </row>
    <row r="717" s="252" customFormat="1" customHeight="1" spans="5:7">
      <c r="E717" s="443"/>
      <c r="F717" s="443"/>
      <c r="G717" s="443"/>
    </row>
    <row r="718" s="252" customFormat="1" customHeight="1" spans="5:7">
      <c r="E718" s="443"/>
      <c r="F718" s="443"/>
      <c r="G718" s="443"/>
    </row>
    <row r="719" s="252" customFormat="1" customHeight="1" spans="5:7">
      <c r="E719" s="443"/>
      <c r="F719" s="443"/>
      <c r="G719" s="443"/>
    </row>
    <row r="720" s="252" customFormat="1" customHeight="1" spans="5:7">
      <c r="E720" s="443"/>
      <c r="F720" s="443"/>
      <c r="G720" s="443"/>
    </row>
    <row r="721" s="252" customFormat="1" customHeight="1" spans="5:7">
      <c r="E721" s="443"/>
      <c r="F721" s="443"/>
      <c r="G721" s="443"/>
    </row>
    <row r="722" s="252" customFormat="1" customHeight="1" spans="5:7">
      <c r="E722" s="443"/>
      <c r="F722" s="443"/>
      <c r="G722" s="443"/>
    </row>
    <row r="723" s="252" customFormat="1" customHeight="1" spans="5:7">
      <c r="E723" s="443"/>
      <c r="F723" s="443"/>
      <c r="G723" s="443"/>
    </row>
    <row r="724" s="252" customFormat="1" customHeight="1" spans="5:7">
      <c r="E724" s="443"/>
      <c r="F724" s="443"/>
      <c r="G724" s="443"/>
    </row>
    <row r="725" s="252" customFormat="1" customHeight="1" spans="5:7">
      <c r="E725" s="443"/>
      <c r="F725" s="443"/>
      <c r="G725" s="443"/>
    </row>
    <row r="726" s="252" customFormat="1" customHeight="1" spans="5:7">
      <c r="E726" s="443"/>
      <c r="F726" s="443"/>
      <c r="G726" s="443"/>
    </row>
    <row r="727" s="252" customFormat="1" customHeight="1" spans="5:7">
      <c r="E727" s="443"/>
      <c r="F727" s="443"/>
      <c r="G727" s="443"/>
    </row>
    <row r="728" s="252" customFormat="1" customHeight="1" spans="5:7">
      <c r="E728" s="443"/>
      <c r="F728" s="443"/>
      <c r="G728" s="443"/>
    </row>
    <row r="729" s="252" customFormat="1" customHeight="1" spans="5:7">
      <c r="E729" s="443"/>
      <c r="F729" s="443"/>
      <c r="G729" s="443"/>
    </row>
    <row r="730" s="252" customFormat="1" customHeight="1" spans="5:7">
      <c r="E730" s="443"/>
      <c r="F730" s="443"/>
      <c r="G730" s="443"/>
    </row>
    <row r="731" s="252" customFormat="1" customHeight="1" spans="5:7">
      <c r="E731" s="443"/>
      <c r="F731" s="443"/>
      <c r="G731" s="443"/>
    </row>
    <row r="732" s="252" customFormat="1" customHeight="1" spans="5:7">
      <c r="E732" s="443"/>
      <c r="F732" s="443"/>
      <c r="G732" s="443"/>
    </row>
    <row r="733" s="252" customFormat="1" customHeight="1" spans="5:7">
      <c r="E733" s="443"/>
      <c r="F733" s="443"/>
      <c r="G733" s="443"/>
    </row>
    <row r="734" s="252" customFormat="1" customHeight="1" spans="5:7">
      <c r="E734" s="443"/>
      <c r="F734" s="443"/>
      <c r="G734" s="443"/>
    </row>
    <row r="735" s="252" customFormat="1" customHeight="1" spans="5:7">
      <c r="E735" s="443"/>
      <c r="F735" s="443"/>
      <c r="G735" s="443"/>
    </row>
    <row r="736" s="252" customFormat="1" customHeight="1" spans="5:7">
      <c r="E736" s="443"/>
      <c r="F736" s="443"/>
      <c r="G736" s="443"/>
    </row>
    <row r="737" s="252" customFormat="1" customHeight="1" spans="5:7">
      <c r="E737" s="443"/>
      <c r="F737" s="443"/>
      <c r="G737" s="443"/>
    </row>
    <row r="738" s="252" customFormat="1" customHeight="1" spans="5:7">
      <c r="E738" s="443"/>
      <c r="F738" s="443"/>
      <c r="G738" s="443"/>
    </row>
    <row r="739" s="252" customFormat="1" customHeight="1" spans="5:7">
      <c r="E739" s="443"/>
      <c r="F739" s="443"/>
      <c r="G739" s="443"/>
    </row>
    <row r="740" s="252" customFormat="1" customHeight="1" spans="5:7">
      <c r="E740" s="443"/>
      <c r="F740" s="443"/>
      <c r="G740" s="443"/>
    </row>
    <row r="741" s="252" customFormat="1" customHeight="1" spans="5:7">
      <c r="E741" s="443"/>
      <c r="F741" s="443"/>
      <c r="G741" s="443"/>
    </row>
    <row r="742" s="252" customFormat="1" customHeight="1" spans="5:7">
      <c r="E742" s="443"/>
      <c r="F742" s="443"/>
      <c r="G742" s="443"/>
    </row>
    <row r="743" s="252" customFormat="1" customHeight="1" spans="5:7">
      <c r="E743" s="443"/>
      <c r="F743" s="443"/>
      <c r="G743" s="443"/>
    </row>
    <row r="744" s="252" customFormat="1" customHeight="1" spans="5:7">
      <c r="E744" s="443"/>
      <c r="F744" s="443"/>
      <c r="G744" s="443"/>
    </row>
    <row r="745" s="252" customFormat="1" customHeight="1" spans="5:7">
      <c r="E745" s="443"/>
      <c r="F745" s="443"/>
      <c r="G745" s="443"/>
    </row>
    <row r="746" s="252" customFormat="1" customHeight="1" spans="5:7">
      <c r="E746" s="443"/>
      <c r="F746" s="443"/>
      <c r="G746" s="443"/>
    </row>
    <row r="747" s="252" customFormat="1" customHeight="1" spans="5:7">
      <c r="E747" s="443"/>
      <c r="F747" s="443"/>
      <c r="G747" s="443"/>
    </row>
    <row r="748" s="252" customFormat="1" customHeight="1" spans="5:7">
      <c r="E748" s="443"/>
      <c r="F748" s="443"/>
      <c r="G748" s="443"/>
    </row>
    <row r="749" s="252" customFormat="1" customHeight="1" spans="5:7">
      <c r="E749" s="443"/>
      <c r="F749" s="443"/>
      <c r="G749" s="443"/>
    </row>
    <row r="750" s="252" customFormat="1" customHeight="1" spans="5:7">
      <c r="E750" s="443"/>
      <c r="F750" s="443"/>
      <c r="G750" s="443"/>
    </row>
    <row r="751" s="252" customFormat="1" customHeight="1" spans="5:7">
      <c r="E751" s="443"/>
      <c r="F751" s="443"/>
      <c r="G751" s="443"/>
    </row>
    <row r="752" s="252" customFormat="1" customHeight="1" spans="5:7">
      <c r="E752" s="443"/>
      <c r="F752" s="443"/>
      <c r="G752" s="443"/>
    </row>
    <row r="753" s="252" customFormat="1" customHeight="1" spans="5:7">
      <c r="E753" s="443"/>
      <c r="F753" s="443"/>
      <c r="G753" s="443"/>
    </row>
    <row r="754" s="252" customFormat="1" customHeight="1" spans="5:7">
      <c r="E754" s="443"/>
      <c r="F754" s="443"/>
      <c r="G754" s="443"/>
    </row>
    <row r="755" s="252" customFormat="1" customHeight="1" spans="5:7">
      <c r="E755" s="443"/>
      <c r="F755" s="443"/>
      <c r="G755" s="443"/>
    </row>
    <row r="756" s="252" customFormat="1" customHeight="1" spans="5:7">
      <c r="E756" s="443"/>
      <c r="F756" s="443"/>
      <c r="G756" s="443"/>
    </row>
    <row r="757" s="252" customFormat="1" customHeight="1" spans="5:7">
      <c r="E757" s="443"/>
      <c r="F757" s="443"/>
      <c r="G757" s="443"/>
    </row>
    <row r="758" s="252" customFormat="1" customHeight="1" spans="5:7">
      <c r="E758" s="443"/>
      <c r="F758" s="443"/>
      <c r="G758" s="443"/>
    </row>
    <row r="759" s="252" customFormat="1" customHeight="1" spans="5:7">
      <c r="E759" s="443"/>
      <c r="F759" s="443"/>
      <c r="G759" s="443"/>
    </row>
    <row r="760" s="252" customFormat="1" customHeight="1" spans="5:7">
      <c r="E760" s="443"/>
      <c r="F760" s="443"/>
      <c r="G760" s="443"/>
    </row>
    <row r="761" s="252" customFormat="1" customHeight="1" spans="5:7">
      <c r="E761" s="443"/>
      <c r="F761" s="443"/>
      <c r="G761" s="443"/>
    </row>
    <row r="762" s="252" customFormat="1" customHeight="1" spans="5:7">
      <c r="E762" s="443"/>
      <c r="F762" s="443"/>
      <c r="G762" s="443"/>
    </row>
    <row r="763" s="252" customFormat="1" customHeight="1" spans="5:7">
      <c r="E763" s="443"/>
      <c r="F763" s="443"/>
      <c r="G763" s="443"/>
    </row>
    <row r="764" s="252" customFormat="1" customHeight="1" spans="5:7">
      <c r="E764" s="443"/>
      <c r="F764" s="443"/>
      <c r="G764" s="443"/>
    </row>
    <row r="765" s="252" customFormat="1" customHeight="1" spans="5:7">
      <c r="E765" s="443"/>
      <c r="F765" s="443"/>
      <c r="G765" s="443"/>
    </row>
    <row r="766" s="252" customFormat="1" customHeight="1" spans="5:7">
      <c r="E766" s="443"/>
      <c r="F766" s="443"/>
      <c r="G766" s="443"/>
    </row>
    <row r="767" s="252" customFormat="1" customHeight="1" spans="5:7">
      <c r="E767" s="443"/>
      <c r="F767" s="443"/>
      <c r="G767" s="443"/>
    </row>
    <row r="768" s="252" customFormat="1" customHeight="1" spans="5:7">
      <c r="E768" s="443"/>
      <c r="F768" s="443"/>
      <c r="G768" s="443"/>
    </row>
    <row r="769" s="252" customFormat="1" customHeight="1" spans="5:7">
      <c r="E769" s="443"/>
      <c r="F769" s="443"/>
      <c r="G769" s="443"/>
    </row>
    <row r="770" s="252" customFormat="1" customHeight="1" spans="5:7">
      <c r="E770" s="443"/>
      <c r="F770" s="443"/>
      <c r="G770" s="443"/>
    </row>
    <row r="771" s="252" customFormat="1" customHeight="1" spans="5:7">
      <c r="E771" s="443"/>
      <c r="F771" s="443"/>
      <c r="G771" s="443"/>
    </row>
    <row r="772" s="252" customFormat="1" customHeight="1" spans="5:7">
      <c r="E772" s="443"/>
      <c r="F772" s="443"/>
      <c r="G772" s="443"/>
    </row>
    <row r="773" s="252" customFormat="1" customHeight="1" spans="5:7">
      <c r="E773" s="443"/>
      <c r="F773" s="443"/>
      <c r="G773" s="443"/>
    </row>
    <row r="774" s="252" customFormat="1" customHeight="1" spans="5:7">
      <c r="E774" s="443"/>
      <c r="F774" s="443"/>
      <c r="G774" s="443"/>
    </row>
    <row r="775" s="252" customFormat="1" customHeight="1" spans="5:7">
      <c r="E775" s="443"/>
      <c r="F775" s="443"/>
      <c r="G775" s="443"/>
    </row>
    <row r="776" s="252" customFormat="1" customHeight="1" spans="5:7">
      <c r="E776" s="443"/>
      <c r="F776" s="443"/>
      <c r="G776" s="443"/>
    </row>
    <row r="777" s="252" customFormat="1" customHeight="1" spans="5:7">
      <c r="E777" s="443"/>
      <c r="F777" s="443"/>
      <c r="G777" s="443"/>
    </row>
    <row r="778" s="252" customFormat="1" customHeight="1" spans="5:7">
      <c r="E778" s="443"/>
      <c r="F778" s="443"/>
      <c r="G778" s="443"/>
    </row>
    <row r="779" s="252" customFormat="1" customHeight="1" spans="5:7">
      <c r="E779" s="443"/>
      <c r="F779" s="443"/>
      <c r="G779" s="443"/>
    </row>
    <row r="780" s="252" customFormat="1" customHeight="1" spans="5:7">
      <c r="E780" s="443"/>
      <c r="F780" s="443"/>
      <c r="G780" s="443"/>
    </row>
    <row r="781" s="252" customFormat="1" customHeight="1" spans="5:7">
      <c r="E781" s="443"/>
      <c r="F781" s="443"/>
      <c r="G781" s="443"/>
    </row>
    <row r="782" s="252" customFormat="1" customHeight="1" spans="5:7">
      <c r="E782" s="443"/>
      <c r="F782" s="443"/>
      <c r="G782" s="443"/>
    </row>
    <row r="783" s="252" customFormat="1" customHeight="1" spans="5:7">
      <c r="E783" s="443"/>
      <c r="F783" s="443"/>
      <c r="G783" s="443"/>
    </row>
    <row r="784" s="252" customFormat="1" customHeight="1" spans="5:7">
      <c r="E784" s="443"/>
      <c r="F784" s="443"/>
      <c r="G784" s="443"/>
    </row>
    <row r="785" s="252" customFormat="1" customHeight="1" spans="5:7">
      <c r="E785" s="443"/>
      <c r="F785" s="443"/>
      <c r="G785" s="443"/>
    </row>
    <row r="786" s="252" customFormat="1" customHeight="1" spans="5:7">
      <c r="E786" s="443"/>
      <c r="F786" s="443"/>
      <c r="G786" s="443"/>
    </row>
    <row r="787" s="252" customFormat="1" customHeight="1" spans="5:7">
      <c r="E787" s="443"/>
      <c r="F787" s="443"/>
      <c r="G787" s="443"/>
    </row>
    <row r="788" s="252" customFormat="1" customHeight="1" spans="5:7">
      <c r="E788" s="443"/>
      <c r="F788" s="443"/>
      <c r="G788" s="443"/>
    </row>
    <row r="789" s="252" customFormat="1" customHeight="1" spans="5:7">
      <c r="E789" s="443"/>
      <c r="F789" s="443"/>
      <c r="G789" s="443"/>
    </row>
    <row r="790" s="252" customFormat="1" customHeight="1" spans="5:7">
      <c r="E790" s="443"/>
      <c r="F790" s="443"/>
      <c r="G790" s="443"/>
    </row>
    <row r="791" s="252" customFormat="1" customHeight="1" spans="5:7">
      <c r="E791" s="443"/>
      <c r="F791" s="443"/>
      <c r="G791" s="443"/>
    </row>
    <row r="792" s="252" customFormat="1" customHeight="1" spans="5:7">
      <c r="E792" s="443"/>
      <c r="F792" s="443"/>
      <c r="G792" s="443"/>
    </row>
    <row r="793" s="252" customFormat="1" customHeight="1" spans="5:7">
      <c r="E793" s="443"/>
      <c r="F793" s="443"/>
      <c r="G793" s="443"/>
    </row>
    <row r="794" s="252" customFormat="1" customHeight="1" spans="5:7">
      <c r="E794" s="443"/>
      <c r="F794" s="443"/>
      <c r="G794" s="443"/>
    </row>
    <row r="795" s="252" customFormat="1" customHeight="1" spans="5:7">
      <c r="E795" s="443"/>
      <c r="F795" s="443"/>
      <c r="G795" s="443"/>
    </row>
    <row r="796" s="252" customFormat="1" customHeight="1" spans="5:7">
      <c r="E796" s="443"/>
      <c r="F796" s="443"/>
      <c r="G796" s="443"/>
    </row>
    <row r="797" s="252" customFormat="1" customHeight="1" spans="5:7">
      <c r="E797" s="443"/>
      <c r="F797" s="443"/>
      <c r="G797" s="443"/>
    </row>
    <row r="798" s="252" customFormat="1" customHeight="1" spans="5:7">
      <c r="E798" s="443"/>
      <c r="F798" s="443"/>
      <c r="G798" s="443"/>
    </row>
    <row r="799" s="252" customFormat="1" customHeight="1" spans="5:7">
      <c r="E799" s="443"/>
      <c r="F799" s="443"/>
      <c r="G799" s="443"/>
    </row>
    <row r="800" s="252" customFormat="1" customHeight="1" spans="5:7">
      <c r="E800" s="443"/>
      <c r="F800" s="443"/>
      <c r="G800" s="443"/>
    </row>
    <row r="801" s="252" customFormat="1" customHeight="1" spans="5:7">
      <c r="E801" s="443"/>
      <c r="F801" s="443"/>
      <c r="G801" s="443"/>
    </row>
    <row r="802" s="252" customFormat="1" customHeight="1" spans="5:7">
      <c r="E802" s="443"/>
      <c r="F802" s="443"/>
      <c r="G802" s="443"/>
    </row>
    <row r="803" s="252" customFormat="1" customHeight="1" spans="5:7">
      <c r="E803" s="443"/>
      <c r="F803" s="443"/>
      <c r="G803" s="443"/>
    </row>
    <row r="804" s="252" customFormat="1" customHeight="1" spans="5:7">
      <c r="E804" s="443"/>
      <c r="F804" s="443"/>
      <c r="G804" s="443"/>
    </row>
    <row r="805" s="252" customFormat="1" customHeight="1" spans="5:7">
      <c r="E805" s="443"/>
      <c r="F805" s="443"/>
      <c r="G805" s="443"/>
    </row>
    <row r="806" s="252" customFormat="1" customHeight="1" spans="5:7">
      <c r="E806" s="443"/>
      <c r="F806" s="443"/>
      <c r="G806" s="443"/>
    </row>
    <row r="807" s="252" customFormat="1" customHeight="1" spans="5:7">
      <c r="E807" s="443"/>
      <c r="F807" s="443"/>
      <c r="G807" s="443"/>
    </row>
    <row r="808" s="252" customFormat="1" customHeight="1" spans="5:7">
      <c r="E808" s="443"/>
      <c r="F808" s="443"/>
      <c r="G808" s="443"/>
    </row>
    <row r="809" s="252" customFormat="1" customHeight="1" spans="5:7">
      <c r="E809" s="443"/>
      <c r="F809" s="443"/>
      <c r="G809" s="443"/>
    </row>
    <row r="810" s="252" customFormat="1" customHeight="1" spans="5:7">
      <c r="E810" s="443"/>
      <c r="F810" s="443"/>
      <c r="G810" s="443"/>
    </row>
    <row r="811" s="252" customFormat="1" customHeight="1" spans="5:7">
      <c r="E811" s="443"/>
      <c r="F811" s="443"/>
      <c r="G811" s="443"/>
    </row>
    <row r="812" s="252" customFormat="1" customHeight="1" spans="5:7">
      <c r="E812" s="443"/>
      <c r="F812" s="443"/>
      <c r="G812" s="443"/>
    </row>
    <row r="813" s="252" customFormat="1" customHeight="1" spans="5:7">
      <c r="E813" s="443"/>
      <c r="F813" s="443"/>
      <c r="G813" s="443"/>
    </row>
    <row r="814" s="252" customFormat="1" customHeight="1" spans="5:7">
      <c r="E814" s="443"/>
      <c r="F814" s="443"/>
      <c r="G814" s="443"/>
    </row>
    <row r="815" s="252" customFormat="1" customHeight="1" spans="5:7">
      <c r="E815" s="443"/>
      <c r="F815" s="443"/>
      <c r="G815" s="443"/>
    </row>
    <row r="816" s="252" customFormat="1" customHeight="1" spans="5:7">
      <c r="E816" s="443"/>
      <c r="F816" s="443"/>
      <c r="G816" s="443"/>
    </row>
    <row r="817" s="252" customFormat="1" customHeight="1" spans="5:7">
      <c r="E817" s="443"/>
      <c r="F817" s="443"/>
      <c r="G817" s="443"/>
    </row>
    <row r="818" s="252" customFormat="1" customHeight="1" spans="5:7">
      <c r="E818" s="443"/>
      <c r="F818" s="443"/>
      <c r="G818" s="443"/>
    </row>
    <row r="819" s="252" customFormat="1" customHeight="1" spans="5:7">
      <c r="E819" s="443"/>
      <c r="F819" s="443"/>
      <c r="G819" s="443"/>
    </row>
    <row r="820" s="252" customFormat="1" customHeight="1" spans="5:7">
      <c r="E820" s="443"/>
      <c r="F820" s="443"/>
      <c r="G820" s="443"/>
    </row>
    <row r="821" s="252" customFormat="1" customHeight="1" spans="5:7">
      <c r="E821" s="443"/>
      <c r="F821" s="443"/>
      <c r="G821" s="443"/>
    </row>
    <row r="822" s="252" customFormat="1" customHeight="1" spans="5:7">
      <c r="E822" s="443"/>
      <c r="F822" s="443"/>
      <c r="G822" s="443"/>
    </row>
    <row r="823" s="252" customFormat="1" customHeight="1" spans="5:7">
      <c r="E823" s="443"/>
      <c r="F823" s="443"/>
      <c r="G823" s="443"/>
    </row>
    <row r="824" s="252" customFormat="1" customHeight="1" spans="5:7">
      <c r="E824" s="443"/>
      <c r="F824" s="443"/>
      <c r="G824" s="443"/>
    </row>
    <row r="825" s="252" customFormat="1" customHeight="1" spans="5:7">
      <c r="E825" s="443"/>
      <c r="F825" s="443"/>
      <c r="G825" s="443"/>
    </row>
    <row r="826" s="252" customFormat="1" customHeight="1" spans="5:7">
      <c r="E826" s="443"/>
      <c r="F826" s="443"/>
      <c r="G826" s="443"/>
    </row>
    <row r="827" s="252" customFormat="1" customHeight="1" spans="5:7">
      <c r="E827" s="443"/>
      <c r="F827" s="443"/>
      <c r="G827" s="443"/>
    </row>
    <row r="828" s="252" customFormat="1" customHeight="1" spans="5:7">
      <c r="E828" s="443"/>
      <c r="F828" s="443"/>
      <c r="G828" s="443"/>
    </row>
    <row r="829" s="252" customFormat="1" customHeight="1" spans="5:7">
      <c r="E829" s="443"/>
      <c r="F829" s="443"/>
      <c r="G829" s="443"/>
    </row>
    <row r="830" s="252" customFormat="1" customHeight="1" spans="5:7">
      <c r="E830" s="443"/>
      <c r="F830" s="443"/>
      <c r="G830" s="443"/>
    </row>
    <row r="831" s="252" customFormat="1" customHeight="1" spans="5:7">
      <c r="E831" s="443"/>
      <c r="F831" s="443"/>
      <c r="G831" s="443"/>
    </row>
    <row r="832" s="252" customFormat="1" customHeight="1" spans="5:7">
      <c r="E832" s="443"/>
      <c r="F832" s="443"/>
      <c r="G832" s="443"/>
    </row>
    <row r="833" s="252" customFormat="1" customHeight="1" spans="5:7">
      <c r="E833" s="443"/>
      <c r="F833" s="443"/>
      <c r="G833" s="443"/>
    </row>
    <row r="834" s="252" customFormat="1" customHeight="1" spans="5:7">
      <c r="E834" s="443"/>
      <c r="F834" s="443"/>
      <c r="G834" s="443"/>
    </row>
    <row r="835" s="252" customFormat="1" customHeight="1" spans="5:7">
      <c r="E835" s="443"/>
      <c r="F835" s="443"/>
      <c r="G835" s="443"/>
    </row>
    <row r="836" s="252" customFormat="1" customHeight="1" spans="5:7">
      <c r="E836" s="443"/>
      <c r="F836" s="443"/>
      <c r="G836" s="443"/>
    </row>
    <row r="837" s="252" customFormat="1" customHeight="1" spans="5:7">
      <c r="E837" s="443"/>
      <c r="F837" s="443"/>
      <c r="G837" s="443"/>
    </row>
    <row r="838" s="252" customFormat="1" customHeight="1" spans="5:7">
      <c r="E838" s="443"/>
      <c r="F838" s="443"/>
      <c r="G838" s="443"/>
    </row>
    <row r="839" s="252" customFormat="1" customHeight="1" spans="5:7">
      <c r="E839" s="443"/>
      <c r="F839" s="443"/>
      <c r="G839" s="443"/>
    </row>
    <row r="840" s="252" customFormat="1" customHeight="1" spans="5:7">
      <c r="E840" s="443"/>
      <c r="F840" s="443"/>
      <c r="G840" s="443"/>
    </row>
    <row r="841" s="252" customFormat="1" customHeight="1" spans="5:7">
      <c r="E841" s="443"/>
      <c r="F841" s="443"/>
      <c r="G841" s="443"/>
    </row>
    <row r="842" s="252" customFormat="1" customHeight="1" spans="5:7">
      <c r="E842" s="443"/>
      <c r="F842" s="443"/>
      <c r="G842" s="443"/>
    </row>
    <row r="843" s="252" customFormat="1" customHeight="1" spans="5:7">
      <c r="E843" s="443"/>
      <c r="F843" s="443"/>
      <c r="G843" s="443"/>
    </row>
    <row r="844" s="252" customFormat="1" customHeight="1" spans="5:7">
      <c r="E844" s="443"/>
      <c r="F844" s="443"/>
      <c r="G844" s="443"/>
    </row>
    <row r="845" s="252" customFormat="1" customHeight="1" spans="5:7">
      <c r="E845" s="443"/>
      <c r="F845" s="443"/>
      <c r="G845" s="443"/>
    </row>
    <row r="846" s="252" customFormat="1" customHeight="1" spans="5:7">
      <c r="E846" s="443"/>
      <c r="F846" s="443"/>
      <c r="G846" s="443"/>
    </row>
    <row r="847" s="252" customFormat="1" customHeight="1" spans="5:7">
      <c r="E847" s="443"/>
      <c r="F847" s="443"/>
      <c r="G847" s="443"/>
    </row>
    <row r="848" s="252" customFormat="1" customHeight="1" spans="5:7">
      <c r="E848" s="443"/>
      <c r="F848" s="443"/>
      <c r="G848" s="443"/>
    </row>
    <row r="849" s="252" customFormat="1" customHeight="1" spans="5:7">
      <c r="E849" s="443"/>
      <c r="F849" s="443"/>
      <c r="G849" s="443"/>
    </row>
    <row r="850" s="252" customFormat="1" customHeight="1" spans="5:7">
      <c r="E850" s="443"/>
      <c r="F850" s="443"/>
      <c r="G850" s="443"/>
    </row>
    <row r="851" s="252" customFormat="1" customHeight="1" spans="5:7">
      <c r="E851" s="443"/>
      <c r="F851" s="443"/>
      <c r="G851" s="443"/>
    </row>
    <row r="852" s="252" customFormat="1" customHeight="1" spans="5:7">
      <c r="E852" s="443"/>
      <c r="F852" s="443"/>
      <c r="G852" s="443"/>
    </row>
    <row r="853" s="252" customFormat="1" customHeight="1" spans="5:7">
      <c r="E853" s="443"/>
      <c r="F853" s="443"/>
      <c r="G853" s="443"/>
    </row>
    <row r="854" s="252" customFormat="1" customHeight="1" spans="5:7">
      <c r="E854" s="443"/>
      <c r="F854" s="443"/>
      <c r="G854" s="443"/>
    </row>
    <row r="855" s="252" customFormat="1" customHeight="1" spans="5:7">
      <c r="E855" s="443"/>
      <c r="F855" s="443"/>
      <c r="G855" s="443"/>
    </row>
    <row r="856" s="252" customFormat="1" customHeight="1" spans="5:7">
      <c r="E856" s="443"/>
      <c r="F856" s="443"/>
      <c r="G856" s="443"/>
    </row>
    <row r="857" s="252" customFormat="1" customHeight="1" spans="5:7">
      <c r="E857" s="443"/>
      <c r="F857" s="443"/>
      <c r="G857" s="443"/>
    </row>
    <row r="858" s="252" customFormat="1" customHeight="1" spans="5:7">
      <c r="E858" s="443"/>
      <c r="F858" s="443"/>
      <c r="G858" s="443"/>
    </row>
    <row r="859" s="252" customFormat="1" customHeight="1" spans="5:7">
      <c r="E859" s="443"/>
      <c r="F859" s="443"/>
      <c r="G859" s="443"/>
    </row>
    <row r="860" s="252" customFormat="1" customHeight="1" spans="5:7">
      <c r="E860" s="443"/>
      <c r="F860" s="443"/>
      <c r="G860" s="443"/>
    </row>
    <row r="861" s="252" customFormat="1" customHeight="1" spans="5:7">
      <c r="E861" s="443"/>
      <c r="F861" s="443"/>
      <c r="G861" s="443"/>
    </row>
    <row r="862" s="252" customFormat="1" customHeight="1" spans="5:7">
      <c r="E862" s="443"/>
      <c r="F862" s="443"/>
      <c r="G862" s="443"/>
    </row>
    <row r="863" s="252" customFormat="1" customHeight="1" spans="5:7">
      <c r="E863" s="443"/>
      <c r="F863" s="443"/>
      <c r="G863" s="443"/>
    </row>
    <row r="864" s="252" customFormat="1" customHeight="1" spans="5:7">
      <c r="E864" s="443"/>
      <c r="F864" s="443"/>
      <c r="G864" s="443"/>
    </row>
    <row r="865" s="252" customFormat="1" customHeight="1" spans="5:7">
      <c r="E865" s="443"/>
      <c r="F865" s="443"/>
      <c r="G865" s="443"/>
    </row>
    <row r="866" s="252" customFormat="1" customHeight="1" spans="5:7">
      <c r="E866" s="443"/>
      <c r="F866" s="443"/>
      <c r="G866" s="443"/>
    </row>
    <row r="867" s="252" customFormat="1" customHeight="1" spans="5:7">
      <c r="E867" s="443"/>
      <c r="F867" s="443"/>
      <c r="G867" s="443"/>
    </row>
    <row r="868" s="252" customFormat="1" customHeight="1" spans="5:7">
      <c r="E868" s="443"/>
      <c r="F868" s="443"/>
      <c r="G868" s="443"/>
    </row>
    <row r="869" s="252" customFormat="1" customHeight="1" spans="5:7">
      <c r="E869" s="443"/>
      <c r="F869" s="443"/>
      <c r="G869" s="443"/>
    </row>
    <row r="870" s="252" customFormat="1" customHeight="1" spans="5:7">
      <c r="E870" s="443"/>
      <c r="F870" s="443"/>
      <c r="G870" s="443"/>
    </row>
    <row r="871" s="252" customFormat="1" customHeight="1" spans="5:7">
      <c r="E871" s="443"/>
      <c r="F871" s="443"/>
      <c r="G871" s="443"/>
    </row>
    <row r="872" s="252" customFormat="1" customHeight="1" spans="5:7">
      <c r="E872" s="443"/>
      <c r="F872" s="443"/>
      <c r="G872" s="443"/>
    </row>
    <row r="873" s="252" customFormat="1" customHeight="1" spans="5:7">
      <c r="E873" s="443"/>
      <c r="F873" s="443"/>
      <c r="G873" s="443"/>
    </row>
    <row r="874" s="252" customFormat="1" customHeight="1" spans="5:7">
      <c r="E874" s="443"/>
      <c r="F874" s="443"/>
      <c r="G874" s="443"/>
    </row>
    <row r="875" s="252" customFormat="1" customHeight="1" spans="5:7">
      <c r="E875" s="443"/>
      <c r="F875" s="443"/>
      <c r="G875" s="443"/>
    </row>
    <row r="876" s="252" customFormat="1" customHeight="1" spans="5:7">
      <c r="E876" s="443"/>
      <c r="F876" s="443"/>
      <c r="G876" s="443"/>
    </row>
    <row r="877" s="252" customFormat="1" customHeight="1" spans="5:7">
      <c r="E877" s="443"/>
      <c r="F877" s="443"/>
      <c r="G877" s="443"/>
    </row>
    <row r="878" s="252" customFormat="1" customHeight="1" spans="5:7">
      <c r="E878" s="443"/>
      <c r="F878" s="443"/>
      <c r="G878" s="443"/>
    </row>
    <row r="879" s="252" customFormat="1" customHeight="1" spans="5:7">
      <c r="E879" s="443"/>
      <c r="F879" s="443"/>
      <c r="G879" s="443"/>
    </row>
    <row r="880" s="252" customFormat="1" customHeight="1" spans="5:7">
      <c r="E880" s="443"/>
      <c r="F880" s="443"/>
      <c r="G880" s="443"/>
    </row>
    <row r="881" s="252" customFormat="1" customHeight="1" spans="5:7">
      <c r="E881" s="443"/>
      <c r="F881" s="443"/>
      <c r="G881" s="443"/>
    </row>
    <row r="882" s="252" customFormat="1" customHeight="1" spans="5:7">
      <c r="E882" s="443"/>
      <c r="F882" s="443"/>
      <c r="G882" s="443"/>
    </row>
    <row r="883" s="252" customFormat="1" customHeight="1" spans="5:7">
      <c r="E883" s="443"/>
      <c r="F883" s="443"/>
      <c r="G883" s="443"/>
    </row>
    <row r="884" s="252" customFormat="1" customHeight="1" spans="5:7">
      <c r="E884" s="443"/>
      <c r="F884" s="443"/>
      <c r="G884" s="443"/>
    </row>
    <row r="885" s="252" customFormat="1" customHeight="1" spans="5:7">
      <c r="E885" s="443"/>
      <c r="F885" s="443"/>
      <c r="G885" s="443"/>
    </row>
    <row r="886" s="252" customFormat="1" customHeight="1" spans="5:7">
      <c r="E886" s="443"/>
      <c r="F886" s="443"/>
      <c r="G886" s="443"/>
    </row>
    <row r="887" s="252" customFormat="1" customHeight="1" spans="5:7">
      <c r="E887" s="443"/>
      <c r="F887" s="443"/>
      <c r="G887" s="443"/>
    </row>
    <row r="888" s="252" customFormat="1" customHeight="1" spans="5:7">
      <c r="E888" s="443"/>
      <c r="F888" s="443"/>
      <c r="G888" s="443"/>
    </row>
    <row r="889" s="252" customFormat="1" customHeight="1" spans="5:7">
      <c r="E889" s="443"/>
      <c r="F889" s="443"/>
      <c r="G889" s="443"/>
    </row>
    <row r="890" s="252" customFormat="1" customHeight="1" spans="5:7">
      <c r="E890" s="443"/>
      <c r="F890" s="443"/>
      <c r="G890" s="443"/>
    </row>
    <row r="891" s="252" customFormat="1" customHeight="1" spans="5:7">
      <c r="E891" s="443"/>
      <c r="F891" s="443"/>
      <c r="G891" s="443"/>
    </row>
    <row r="892" s="252" customFormat="1" customHeight="1" spans="5:7">
      <c r="E892" s="443"/>
      <c r="F892" s="443"/>
      <c r="G892" s="443"/>
    </row>
    <row r="893" s="252" customFormat="1" customHeight="1" spans="5:7">
      <c r="E893" s="443"/>
      <c r="F893" s="443"/>
      <c r="G893" s="443"/>
    </row>
    <row r="894" s="252" customFormat="1" customHeight="1" spans="5:7">
      <c r="E894" s="443"/>
      <c r="F894" s="443"/>
      <c r="G894" s="443"/>
    </row>
    <row r="895" s="252" customFormat="1" customHeight="1" spans="5:7">
      <c r="E895" s="443"/>
      <c r="F895" s="443"/>
      <c r="G895" s="443"/>
    </row>
    <row r="896" s="252" customFormat="1" customHeight="1" spans="5:7">
      <c r="E896" s="443"/>
      <c r="F896" s="443"/>
      <c r="G896" s="443"/>
    </row>
    <row r="897" s="252" customFormat="1" customHeight="1" spans="5:7">
      <c r="E897" s="443"/>
      <c r="F897" s="443"/>
      <c r="G897" s="443"/>
    </row>
    <row r="898" s="252" customFormat="1" customHeight="1" spans="5:7">
      <c r="E898" s="443"/>
      <c r="F898" s="443"/>
      <c r="G898" s="443"/>
    </row>
    <row r="899" s="252" customFormat="1" customHeight="1" spans="5:7">
      <c r="E899" s="443"/>
      <c r="F899" s="443"/>
      <c r="G899" s="443"/>
    </row>
    <row r="900" s="252" customFormat="1" customHeight="1" spans="5:7">
      <c r="E900" s="443"/>
      <c r="F900" s="443"/>
      <c r="G900" s="443"/>
    </row>
    <row r="901" s="252" customFormat="1" customHeight="1" spans="5:7">
      <c r="E901" s="443"/>
      <c r="F901" s="443"/>
      <c r="G901" s="443"/>
    </row>
    <row r="902" s="252" customFormat="1" customHeight="1" spans="5:7">
      <c r="E902" s="443"/>
      <c r="F902" s="443"/>
      <c r="G902" s="443"/>
    </row>
    <row r="903" s="252" customFormat="1" customHeight="1" spans="5:7">
      <c r="E903" s="443"/>
      <c r="F903" s="443"/>
      <c r="G903" s="443"/>
    </row>
    <row r="904" s="252" customFormat="1" customHeight="1" spans="5:7">
      <c r="E904" s="443"/>
      <c r="F904" s="443"/>
      <c r="G904" s="443"/>
    </row>
    <row r="905" s="252" customFormat="1" customHeight="1" spans="5:7">
      <c r="E905" s="443"/>
      <c r="F905" s="443"/>
      <c r="G905" s="443"/>
    </row>
    <row r="906" s="252" customFormat="1" customHeight="1" spans="5:7">
      <c r="E906" s="443"/>
      <c r="F906" s="443"/>
      <c r="G906" s="443"/>
    </row>
    <row r="907" s="252" customFormat="1" customHeight="1" spans="5:7">
      <c r="E907" s="443"/>
      <c r="F907" s="443"/>
      <c r="G907" s="443"/>
    </row>
    <row r="908" s="252" customFormat="1" customHeight="1" spans="5:7">
      <c r="E908" s="443"/>
      <c r="F908" s="443"/>
      <c r="G908" s="443"/>
    </row>
    <row r="909" s="252" customFormat="1" customHeight="1" spans="5:7">
      <c r="E909" s="443"/>
      <c r="F909" s="443"/>
      <c r="G909" s="443"/>
    </row>
    <row r="910" s="252" customFormat="1" customHeight="1" spans="5:7">
      <c r="E910" s="443"/>
      <c r="F910" s="443"/>
      <c r="G910" s="443"/>
    </row>
    <row r="911" s="252" customFormat="1" customHeight="1" spans="5:7">
      <c r="E911" s="443"/>
      <c r="F911" s="443"/>
      <c r="G911" s="443"/>
    </row>
    <row r="912" s="252" customFormat="1" customHeight="1" spans="5:7">
      <c r="E912" s="443"/>
      <c r="F912" s="443"/>
      <c r="G912" s="443"/>
    </row>
    <row r="913" s="252" customFormat="1" customHeight="1" spans="5:7">
      <c r="E913" s="443"/>
      <c r="F913" s="443"/>
      <c r="G913" s="443"/>
    </row>
    <row r="914" s="252" customFormat="1" customHeight="1" spans="5:7">
      <c r="E914" s="443"/>
      <c r="F914" s="443"/>
      <c r="G914" s="443"/>
    </row>
    <row r="915" s="252" customFormat="1" customHeight="1" spans="5:7">
      <c r="E915" s="443"/>
      <c r="F915" s="443"/>
      <c r="G915" s="443"/>
    </row>
    <row r="916" s="252" customFormat="1" customHeight="1" spans="5:7">
      <c r="E916" s="443"/>
      <c r="F916" s="443"/>
      <c r="G916" s="443"/>
    </row>
    <row r="917" s="252" customFormat="1" customHeight="1" spans="5:7">
      <c r="E917" s="443"/>
      <c r="F917" s="443"/>
      <c r="G917" s="443"/>
    </row>
    <row r="918" s="252" customFormat="1" customHeight="1" spans="5:7">
      <c r="E918" s="443"/>
      <c r="F918" s="443"/>
      <c r="G918" s="443"/>
    </row>
    <row r="919" s="252" customFormat="1" customHeight="1" spans="5:7">
      <c r="E919" s="443"/>
      <c r="F919" s="443"/>
      <c r="G919" s="443"/>
    </row>
    <row r="920" s="252" customFormat="1" customHeight="1" spans="5:7">
      <c r="E920" s="443"/>
      <c r="F920" s="443"/>
      <c r="G920" s="443"/>
    </row>
    <row r="921" s="252" customFormat="1" customHeight="1" spans="5:7">
      <c r="E921" s="443"/>
      <c r="F921" s="443"/>
      <c r="G921" s="443"/>
    </row>
    <row r="922" s="252" customFormat="1" customHeight="1" spans="5:7">
      <c r="E922" s="443"/>
      <c r="F922" s="443"/>
      <c r="G922" s="443"/>
    </row>
    <row r="923" s="252" customFormat="1" customHeight="1" spans="5:7">
      <c r="E923" s="443"/>
      <c r="F923" s="443"/>
      <c r="G923" s="443"/>
    </row>
    <row r="924" s="252" customFormat="1" customHeight="1" spans="5:7">
      <c r="E924" s="443"/>
      <c r="F924" s="443"/>
      <c r="G924" s="443"/>
    </row>
    <row r="925" s="252" customFormat="1" customHeight="1" spans="5:7">
      <c r="E925" s="443"/>
      <c r="F925" s="443"/>
      <c r="G925" s="443"/>
    </row>
    <row r="926" s="252" customFormat="1" customHeight="1" spans="5:7">
      <c r="E926" s="443"/>
      <c r="F926" s="443"/>
      <c r="G926" s="443"/>
    </row>
    <row r="927" s="252" customFormat="1" customHeight="1" spans="5:7">
      <c r="E927" s="443"/>
      <c r="F927" s="443"/>
      <c r="G927" s="443"/>
    </row>
    <row r="928" s="252" customFormat="1" customHeight="1" spans="5:7">
      <c r="E928" s="443"/>
      <c r="F928" s="443"/>
      <c r="G928" s="443"/>
    </row>
    <row r="929" s="252" customFormat="1" customHeight="1" spans="5:7">
      <c r="E929" s="443"/>
      <c r="F929" s="443"/>
      <c r="G929" s="443"/>
    </row>
    <row r="930" s="252" customFormat="1" customHeight="1" spans="5:7">
      <c r="E930" s="443"/>
      <c r="F930" s="443"/>
      <c r="G930" s="443"/>
    </row>
    <row r="931" s="252" customFormat="1" customHeight="1" spans="5:7">
      <c r="E931" s="443"/>
      <c r="F931" s="443"/>
      <c r="G931" s="443"/>
    </row>
    <row r="932" s="252" customFormat="1" customHeight="1" spans="5:7">
      <c r="E932" s="443"/>
      <c r="F932" s="443"/>
      <c r="G932" s="443"/>
    </row>
    <row r="933" s="252" customFormat="1" customHeight="1" spans="5:7">
      <c r="E933" s="443"/>
      <c r="F933" s="443"/>
      <c r="G933" s="443"/>
    </row>
    <row r="934" s="252" customFormat="1" customHeight="1" spans="5:7">
      <c r="E934" s="443"/>
      <c r="F934" s="443"/>
      <c r="G934" s="443"/>
    </row>
    <row r="935" s="252" customFormat="1" customHeight="1" spans="5:7">
      <c r="E935" s="443"/>
      <c r="F935" s="443"/>
      <c r="G935" s="443"/>
    </row>
    <row r="936" s="252" customFormat="1" customHeight="1" spans="5:7">
      <c r="E936" s="443"/>
      <c r="F936" s="443"/>
      <c r="G936" s="443"/>
    </row>
    <row r="937" s="252" customFormat="1" customHeight="1" spans="5:7">
      <c r="E937" s="443"/>
      <c r="F937" s="443"/>
      <c r="G937" s="443"/>
    </row>
    <row r="938" s="252" customFormat="1" customHeight="1" spans="5:7">
      <c r="E938" s="443"/>
      <c r="F938" s="443"/>
      <c r="G938" s="443"/>
    </row>
    <row r="939" s="252" customFormat="1" customHeight="1" spans="5:7">
      <c r="E939" s="443"/>
      <c r="F939" s="443"/>
      <c r="G939" s="443"/>
    </row>
    <row r="940" s="252" customFormat="1" customHeight="1" spans="5:7">
      <c r="E940" s="443"/>
      <c r="F940" s="443"/>
      <c r="G940" s="443"/>
    </row>
    <row r="941" s="252" customFormat="1" customHeight="1" spans="5:7">
      <c r="E941" s="443"/>
      <c r="F941" s="443"/>
      <c r="G941" s="443"/>
    </row>
    <row r="942" s="252" customFormat="1" customHeight="1" spans="5:7">
      <c r="E942" s="443"/>
      <c r="F942" s="443"/>
      <c r="G942" s="443"/>
    </row>
    <row r="943" s="252" customFormat="1" customHeight="1" spans="5:7">
      <c r="E943" s="443"/>
      <c r="F943" s="443"/>
      <c r="G943" s="443"/>
    </row>
    <row r="944" s="252" customFormat="1" customHeight="1" spans="5:7">
      <c r="E944" s="443"/>
      <c r="F944" s="443"/>
      <c r="G944" s="443"/>
    </row>
    <row r="945" s="252" customFormat="1" customHeight="1" spans="5:7">
      <c r="E945" s="443"/>
      <c r="F945" s="443"/>
      <c r="G945" s="443"/>
    </row>
    <row r="946" s="252" customFormat="1" customHeight="1" spans="5:7">
      <c r="E946" s="443"/>
      <c r="F946" s="443"/>
      <c r="G946" s="443"/>
    </row>
    <row r="947" s="252" customFormat="1" customHeight="1" spans="5:7">
      <c r="E947" s="443"/>
      <c r="F947" s="443"/>
      <c r="G947" s="443"/>
    </row>
    <row r="948" s="252" customFormat="1" customHeight="1" spans="5:7">
      <c r="E948" s="443"/>
      <c r="F948" s="443"/>
      <c r="G948" s="443"/>
    </row>
    <row r="949" s="252" customFormat="1" customHeight="1" spans="5:7">
      <c r="E949" s="443"/>
      <c r="F949" s="443"/>
      <c r="G949" s="443"/>
    </row>
    <row r="950" s="252" customFormat="1" customHeight="1" spans="5:7">
      <c r="E950" s="443"/>
      <c r="F950" s="443"/>
      <c r="G950" s="443"/>
    </row>
    <row r="951" s="252" customFormat="1" customHeight="1" spans="5:7">
      <c r="E951" s="443"/>
      <c r="F951" s="443"/>
      <c r="G951" s="443"/>
    </row>
    <row r="952" s="252" customFormat="1" customHeight="1" spans="5:7">
      <c r="E952" s="443"/>
      <c r="F952" s="443"/>
      <c r="G952" s="443"/>
    </row>
    <row r="953" s="252" customFormat="1" customHeight="1" spans="5:7">
      <c r="E953" s="443"/>
      <c r="F953" s="443"/>
      <c r="G953" s="443"/>
    </row>
    <row r="954" s="252" customFormat="1" customHeight="1" spans="5:7">
      <c r="E954" s="443"/>
      <c r="F954" s="443"/>
      <c r="G954" s="443"/>
    </row>
    <row r="955" s="252" customFormat="1" customHeight="1" spans="5:7">
      <c r="E955" s="443"/>
      <c r="F955" s="443"/>
      <c r="G955" s="443"/>
    </row>
    <row r="956" s="252" customFormat="1" customHeight="1" spans="5:7">
      <c r="E956" s="443"/>
      <c r="F956" s="443"/>
      <c r="G956" s="443"/>
    </row>
    <row r="957" s="252" customFormat="1" customHeight="1" spans="5:7">
      <c r="E957" s="443"/>
      <c r="F957" s="443"/>
      <c r="G957" s="443"/>
    </row>
    <row r="958" s="252" customFormat="1" customHeight="1" spans="5:7">
      <c r="E958" s="443"/>
      <c r="F958" s="443"/>
      <c r="G958" s="443"/>
    </row>
    <row r="959" s="252" customFormat="1" customHeight="1" spans="5:7">
      <c r="E959" s="443"/>
      <c r="F959" s="443"/>
      <c r="G959" s="443"/>
    </row>
    <row r="960" s="252" customFormat="1" customHeight="1" spans="5:7">
      <c r="E960" s="443"/>
      <c r="F960" s="443"/>
      <c r="G960" s="443"/>
    </row>
    <row r="961" s="252" customFormat="1" customHeight="1" spans="5:7">
      <c r="E961" s="443"/>
      <c r="F961" s="443"/>
      <c r="G961" s="443"/>
    </row>
    <row r="962" s="252" customFormat="1" customHeight="1" spans="5:7">
      <c r="E962" s="443"/>
      <c r="F962" s="443"/>
      <c r="G962" s="443"/>
    </row>
    <row r="963" s="252" customFormat="1" customHeight="1" spans="5:7">
      <c r="E963" s="443"/>
      <c r="F963" s="443"/>
      <c r="G963" s="443"/>
    </row>
    <row r="964" s="252" customFormat="1" customHeight="1" spans="5:7">
      <c r="E964" s="443"/>
      <c r="F964" s="443"/>
      <c r="G964" s="443"/>
    </row>
    <row r="965" s="252" customFormat="1" customHeight="1" spans="5:7">
      <c r="E965" s="443"/>
      <c r="F965" s="443"/>
      <c r="G965" s="443"/>
    </row>
    <row r="966" s="252" customFormat="1" customHeight="1" spans="5:7">
      <c r="E966" s="443"/>
      <c r="F966" s="443"/>
      <c r="G966" s="443"/>
    </row>
    <row r="967" s="252" customFormat="1" customHeight="1" spans="5:7">
      <c r="E967" s="443"/>
      <c r="F967" s="443"/>
      <c r="G967" s="443"/>
    </row>
    <row r="968" s="252" customFormat="1" customHeight="1" spans="5:7">
      <c r="E968" s="443"/>
      <c r="F968" s="443"/>
      <c r="G968" s="443"/>
    </row>
    <row r="969" s="252" customFormat="1" customHeight="1" spans="5:7">
      <c r="E969" s="443"/>
      <c r="F969" s="443"/>
      <c r="G969" s="443"/>
    </row>
    <row r="970" s="252" customFormat="1" customHeight="1" spans="5:7">
      <c r="E970" s="443"/>
      <c r="F970" s="443"/>
      <c r="G970" s="443"/>
    </row>
    <row r="971" s="252" customFormat="1" customHeight="1" spans="5:7">
      <c r="E971" s="443"/>
      <c r="F971" s="443"/>
      <c r="G971" s="443"/>
    </row>
    <row r="972" s="252" customFormat="1" customHeight="1" spans="5:7">
      <c r="E972" s="443"/>
      <c r="F972" s="443"/>
      <c r="G972" s="443"/>
    </row>
    <row r="973" s="252" customFormat="1" customHeight="1" spans="5:7">
      <c r="E973" s="443"/>
      <c r="F973" s="443"/>
      <c r="G973" s="443"/>
    </row>
    <row r="974" s="252" customFormat="1" customHeight="1" spans="5:7">
      <c r="E974" s="443"/>
      <c r="F974" s="443"/>
      <c r="G974" s="443"/>
    </row>
    <row r="975" s="252" customFormat="1" customHeight="1" spans="5:7">
      <c r="E975" s="443"/>
      <c r="F975" s="443"/>
      <c r="G975" s="443"/>
    </row>
    <row r="976" s="252" customFormat="1" customHeight="1" spans="5:7">
      <c r="E976" s="443"/>
      <c r="F976" s="443"/>
      <c r="G976" s="443"/>
    </row>
    <row r="977" s="252" customFormat="1" customHeight="1" spans="5:7">
      <c r="E977" s="443"/>
      <c r="F977" s="443"/>
      <c r="G977" s="443"/>
    </row>
    <row r="978" s="252" customFormat="1" customHeight="1" spans="5:7">
      <c r="E978" s="443"/>
      <c r="F978" s="443"/>
      <c r="G978" s="443"/>
    </row>
    <row r="979" s="252" customFormat="1" customHeight="1" spans="5:7">
      <c r="E979" s="443"/>
      <c r="F979" s="443"/>
      <c r="G979" s="443"/>
    </row>
    <row r="980" s="252" customFormat="1" customHeight="1" spans="5:7">
      <c r="E980" s="443"/>
      <c r="F980" s="443"/>
      <c r="G980" s="443"/>
    </row>
    <row r="981" s="252" customFormat="1" customHeight="1" spans="5:7">
      <c r="E981" s="443"/>
      <c r="F981" s="443"/>
      <c r="G981" s="443"/>
    </row>
    <row r="982" s="252" customFormat="1" customHeight="1" spans="5:7">
      <c r="E982" s="443"/>
      <c r="F982" s="443"/>
      <c r="G982" s="443"/>
    </row>
    <row r="983" s="252" customFormat="1" customHeight="1" spans="5:7">
      <c r="E983" s="443"/>
      <c r="F983" s="443"/>
      <c r="G983" s="443"/>
    </row>
    <row r="984" s="252" customFormat="1" customHeight="1" spans="5:7">
      <c r="E984" s="443"/>
      <c r="F984" s="443"/>
      <c r="G984" s="443"/>
    </row>
    <row r="985" s="252" customFormat="1" customHeight="1" spans="5:7">
      <c r="E985" s="443"/>
      <c r="F985" s="443"/>
      <c r="G985" s="443"/>
    </row>
    <row r="986" s="252" customFormat="1" customHeight="1" spans="5:7">
      <c r="E986" s="443"/>
      <c r="F986" s="443"/>
      <c r="G986" s="443"/>
    </row>
    <row r="987" s="252" customFormat="1" customHeight="1" spans="5:7">
      <c r="E987" s="443"/>
      <c r="F987" s="443"/>
      <c r="G987" s="443"/>
    </row>
    <row r="988" s="252" customFormat="1" customHeight="1" spans="5:7">
      <c r="E988" s="443"/>
      <c r="F988" s="443"/>
      <c r="G988" s="443"/>
    </row>
    <row r="989" s="252" customFormat="1" customHeight="1" spans="5:7">
      <c r="E989" s="443"/>
      <c r="F989" s="443"/>
      <c r="G989" s="443"/>
    </row>
    <row r="990" s="252" customFormat="1" customHeight="1" spans="5:7">
      <c r="E990" s="443"/>
      <c r="F990" s="443"/>
      <c r="G990" s="443"/>
    </row>
    <row r="991" s="252" customFormat="1" customHeight="1" spans="5:7">
      <c r="E991" s="443"/>
      <c r="F991" s="443"/>
      <c r="G991" s="443"/>
    </row>
    <row r="992" s="252" customFormat="1" customHeight="1" spans="5:7">
      <c r="E992" s="443"/>
      <c r="F992" s="443"/>
      <c r="G992" s="443"/>
    </row>
    <row r="993" s="252" customFormat="1" customHeight="1" spans="5:7">
      <c r="E993" s="443"/>
      <c r="F993" s="443"/>
      <c r="G993" s="443"/>
    </row>
    <row r="994" s="252" customFormat="1" customHeight="1" spans="5:7">
      <c r="E994" s="443"/>
      <c r="F994" s="443"/>
      <c r="G994" s="443"/>
    </row>
    <row r="995" s="252" customFormat="1" customHeight="1" spans="5:7">
      <c r="E995" s="443"/>
      <c r="F995" s="443"/>
      <c r="G995" s="443"/>
    </row>
    <row r="996" s="252" customFormat="1" customHeight="1" spans="5:7">
      <c r="E996" s="443"/>
      <c r="F996" s="443"/>
      <c r="G996" s="443"/>
    </row>
    <row r="997" s="252" customFormat="1" customHeight="1" spans="5:7">
      <c r="E997" s="443"/>
      <c r="F997" s="443"/>
      <c r="G997" s="443"/>
    </row>
    <row r="998" s="252" customFormat="1" customHeight="1" spans="5:7">
      <c r="E998" s="443"/>
      <c r="F998" s="443"/>
      <c r="G998" s="443"/>
    </row>
    <row r="999" s="252" customFormat="1" customHeight="1" spans="5:7">
      <c r="E999" s="443"/>
      <c r="F999" s="443"/>
      <c r="G999" s="443"/>
    </row>
    <row r="1000" s="252" customFormat="1" customHeight="1" spans="5:7">
      <c r="E1000" s="443"/>
      <c r="F1000" s="443"/>
      <c r="G1000" s="443"/>
    </row>
    <row r="1001" s="252" customFormat="1" customHeight="1" spans="5:7">
      <c r="E1001" s="443"/>
      <c r="F1001" s="443"/>
      <c r="G1001" s="443"/>
    </row>
    <row r="1002" s="252" customFormat="1" customHeight="1" spans="5:7">
      <c r="E1002" s="443"/>
      <c r="F1002" s="443"/>
      <c r="G1002" s="443"/>
    </row>
    <row r="1003" s="252" customFormat="1" customHeight="1" spans="5:7">
      <c r="E1003" s="443"/>
      <c r="F1003" s="443"/>
      <c r="G1003" s="443"/>
    </row>
    <row r="1004" s="252" customFormat="1" customHeight="1" spans="5:7">
      <c r="E1004" s="443"/>
      <c r="F1004" s="443"/>
      <c r="G1004" s="443"/>
    </row>
    <row r="1005" s="252" customFormat="1" customHeight="1" spans="1:7">
      <c r="A1005" s="253"/>
      <c r="B1005" s="253"/>
      <c r="C1005" s="253"/>
      <c r="D1005" s="253"/>
      <c r="E1005" s="435"/>
      <c r="F1005" s="435"/>
      <c r="G1005" s="435"/>
    </row>
  </sheetData>
  <mergeCells count="7">
    <mergeCell ref="A2:G2"/>
    <mergeCell ref="B4:D4"/>
    <mergeCell ref="E4:G4"/>
    <mergeCell ref="A12:G12"/>
    <mergeCell ref="A13:G13"/>
    <mergeCell ref="A14:G14"/>
    <mergeCell ref="A4:A5"/>
  </mergeCells>
  <printOptions horizontalCentered="1"/>
  <pageMargins left="1.10236220472441" right="1.10236220472441" top="1.10236220472441" bottom="1.10236220472441" header="0.511811023622047" footer="0.511811023622047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1005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H10" sqref="H10"/>
    </sheetView>
  </sheetViews>
  <sheetFormatPr defaultColWidth="8.75" defaultRowHeight="18.75" customHeight="1" outlineLevelCol="6"/>
  <cols>
    <col min="1" max="1" width="29.125" style="253" customWidth="1"/>
    <col min="2" max="2" width="14.375" style="253" customWidth="1"/>
    <col min="3" max="3" width="14.375" style="254" customWidth="1"/>
    <col min="4" max="4" width="14.375" style="253" customWidth="1"/>
    <col min="5" max="30" width="9" style="253" customWidth="1"/>
    <col min="31" max="16384" width="8.75" style="253"/>
  </cols>
  <sheetData>
    <row r="1" s="246" customFormat="1" ht="19.5" customHeight="1" spans="1:1">
      <c r="A1" s="246" t="s">
        <v>1008</v>
      </c>
    </row>
    <row r="2" s="428" customFormat="1" ht="48.75" customHeight="1" spans="1:4">
      <c r="A2" s="430" t="s">
        <v>1009</v>
      </c>
      <c r="B2" s="430"/>
      <c r="C2" s="430"/>
      <c r="D2" s="430"/>
    </row>
    <row r="3" s="251" customFormat="1" ht="21.75" customHeight="1" spans="4:4">
      <c r="D3" s="431" t="s">
        <v>2</v>
      </c>
    </row>
    <row r="4" s="429" customFormat="1" ht="45" customHeight="1" spans="1:4">
      <c r="A4" s="258" t="s">
        <v>1010</v>
      </c>
      <c r="B4" s="259" t="s">
        <v>1011</v>
      </c>
      <c r="C4" s="258" t="s">
        <v>1012</v>
      </c>
      <c r="D4" s="258" t="s">
        <v>1013</v>
      </c>
    </row>
    <row r="5" s="251" customFormat="1" ht="33" customHeight="1" spans="1:4">
      <c r="A5" s="262" t="s">
        <v>1014</v>
      </c>
      <c r="B5" s="432">
        <v>2685365</v>
      </c>
      <c r="C5" s="432">
        <v>2676003</v>
      </c>
      <c r="D5" s="433"/>
    </row>
    <row r="6" s="251" customFormat="1" ht="33" customHeight="1" spans="1:4">
      <c r="A6" s="262" t="s">
        <v>1015</v>
      </c>
      <c r="B6" s="261">
        <v>616093</v>
      </c>
      <c r="C6" s="261">
        <v>613929</v>
      </c>
      <c r="D6" s="433"/>
    </row>
    <row r="7" s="251" customFormat="1" ht="33" customHeight="1" spans="1:4">
      <c r="A7" s="262" t="s">
        <v>1016</v>
      </c>
      <c r="B7" s="261">
        <v>994373</v>
      </c>
      <c r="C7" s="261">
        <v>994111</v>
      </c>
      <c r="D7" s="433"/>
    </row>
    <row r="8" s="251" customFormat="1" ht="33" customHeight="1" spans="1:4">
      <c r="A8" s="262" t="s">
        <v>1017</v>
      </c>
      <c r="B8" s="261">
        <v>183967</v>
      </c>
      <c r="C8" s="261">
        <v>183470</v>
      </c>
      <c r="D8" s="433"/>
    </row>
    <row r="9" s="251" customFormat="1" ht="33" customHeight="1" spans="1:4">
      <c r="A9" s="262" t="s">
        <v>1018</v>
      </c>
      <c r="B9" s="261">
        <v>205437</v>
      </c>
      <c r="C9" s="261">
        <v>204087</v>
      </c>
      <c r="D9" s="433"/>
    </row>
    <row r="10" s="251" customFormat="1" ht="33" customHeight="1" spans="1:4">
      <c r="A10" s="262" t="s">
        <v>1019</v>
      </c>
      <c r="B10" s="261">
        <v>96131</v>
      </c>
      <c r="C10" s="261">
        <v>95609</v>
      </c>
      <c r="D10" s="433"/>
    </row>
    <row r="11" s="251" customFormat="1" ht="33" customHeight="1" spans="1:4">
      <c r="A11" s="262" t="s">
        <v>1020</v>
      </c>
      <c r="B11" s="261">
        <v>199688</v>
      </c>
      <c r="C11" s="261">
        <v>198970</v>
      </c>
      <c r="D11" s="433"/>
    </row>
    <row r="12" s="251" customFormat="1" ht="33" customHeight="1" spans="1:4">
      <c r="A12" s="262" t="s">
        <v>1021</v>
      </c>
      <c r="B12" s="261">
        <v>174821</v>
      </c>
      <c r="C12" s="261">
        <v>173504</v>
      </c>
      <c r="D12" s="433"/>
    </row>
    <row r="13" s="251" customFormat="1" ht="33" customHeight="1" spans="1:4">
      <c r="A13" s="262" t="s">
        <v>1022</v>
      </c>
      <c r="B13" s="261">
        <v>52157</v>
      </c>
      <c r="C13" s="261">
        <v>52022</v>
      </c>
      <c r="D13" s="433"/>
    </row>
    <row r="14" s="251" customFormat="1" ht="33" customHeight="1" spans="1:4">
      <c r="A14" s="262" t="s">
        <v>1023</v>
      </c>
      <c r="B14" s="261">
        <v>39174</v>
      </c>
      <c r="C14" s="261">
        <v>38557</v>
      </c>
      <c r="D14" s="433"/>
    </row>
    <row r="15" s="251" customFormat="1" ht="33" customHeight="1" spans="1:4">
      <c r="A15" s="262" t="s">
        <v>1024</v>
      </c>
      <c r="B15" s="261">
        <v>43608</v>
      </c>
      <c r="C15" s="261">
        <v>42383</v>
      </c>
      <c r="D15" s="433"/>
    </row>
    <row r="16" s="251" customFormat="1" ht="33" customHeight="1" spans="1:7">
      <c r="A16" s="262" t="s">
        <v>1025</v>
      </c>
      <c r="B16" s="261">
        <v>41587</v>
      </c>
      <c r="C16" s="261">
        <v>41526</v>
      </c>
      <c r="D16" s="433"/>
      <c r="E16" s="434"/>
      <c r="F16" s="434"/>
      <c r="G16" s="434"/>
    </row>
    <row r="17" s="251" customFormat="1" ht="33" customHeight="1" spans="1:4">
      <c r="A17" s="262" t="s">
        <v>1026</v>
      </c>
      <c r="B17" s="261">
        <v>20992</v>
      </c>
      <c r="C17" s="261">
        <v>20722</v>
      </c>
      <c r="D17" s="433"/>
    </row>
    <row r="18" s="251" customFormat="1" ht="33" customHeight="1" spans="1:7">
      <c r="A18" s="262" t="s">
        <v>1027</v>
      </c>
      <c r="B18" s="261">
        <v>17337</v>
      </c>
      <c r="C18" s="261">
        <v>17113</v>
      </c>
      <c r="D18" s="433"/>
      <c r="E18" s="434"/>
      <c r="F18" s="434"/>
      <c r="G18" s="434"/>
    </row>
    <row r="19" s="251" customFormat="1" ht="36" customHeight="1" spans="1:3">
      <c r="A19" s="265"/>
      <c r="B19" s="265"/>
      <c r="C19" s="265"/>
    </row>
    <row r="20" s="251" customFormat="1" customHeight="1"/>
    <row r="21" s="251" customFormat="1" customHeight="1"/>
    <row r="22" s="251" customFormat="1" customHeight="1"/>
    <row r="23" s="251" customFormat="1" customHeight="1"/>
    <row r="24" s="251" customFormat="1" customHeight="1"/>
    <row r="25" s="251" customFormat="1" customHeight="1"/>
    <row r="26" s="251" customFormat="1" customHeight="1"/>
    <row r="27" s="251" customFormat="1" customHeight="1"/>
    <row r="28" s="251" customFormat="1" customHeight="1"/>
    <row r="29" s="251" customFormat="1" customHeight="1"/>
    <row r="30" s="251" customFormat="1" customHeight="1"/>
    <row r="31" s="251" customFormat="1" customHeight="1"/>
    <row r="32" s="251" customFormat="1" customHeight="1"/>
    <row r="33" s="251" customFormat="1" customHeight="1"/>
    <row r="34" s="251" customFormat="1" customHeight="1"/>
    <row r="35" s="251" customFormat="1" customHeight="1"/>
    <row r="36" s="251" customFormat="1" customHeight="1"/>
    <row r="37" s="251" customFormat="1" customHeight="1"/>
    <row r="38" s="251" customFormat="1" customHeight="1"/>
    <row r="39" s="251" customFormat="1" customHeight="1"/>
    <row r="40" s="251" customFormat="1" customHeight="1"/>
    <row r="41" s="251" customFormat="1" customHeight="1"/>
    <row r="42" s="251" customFormat="1" customHeight="1"/>
    <row r="43" s="251" customFormat="1" customHeight="1"/>
    <row r="44" s="251" customFormat="1" customHeight="1"/>
    <row r="45" s="251" customFormat="1" customHeight="1"/>
    <row r="46" s="251" customFormat="1" customHeight="1"/>
    <row r="47" s="251" customFormat="1" customHeight="1"/>
    <row r="48" s="251" customFormat="1" customHeight="1"/>
    <row r="49" s="251" customFormat="1" customHeight="1"/>
    <row r="50" s="251" customFormat="1" customHeight="1"/>
    <row r="51" s="251" customFormat="1" customHeight="1"/>
    <row r="52" s="251" customFormat="1" customHeight="1"/>
    <row r="53" s="251" customFormat="1" customHeight="1"/>
    <row r="54" s="251" customFormat="1" customHeight="1"/>
    <row r="55" s="251" customFormat="1" customHeight="1"/>
    <row r="56" s="251" customFormat="1" customHeight="1"/>
    <row r="57" s="251" customFormat="1" customHeight="1"/>
    <row r="58" s="251" customFormat="1" customHeight="1"/>
    <row r="59" s="251" customFormat="1" customHeight="1"/>
    <row r="60" s="251" customFormat="1" customHeight="1"/>
    <row r="61" s="251" customFormat="1" customHeight="1"/>
    <row r="62" s="251" customFormat="1" customHeight="1"/>
    <row r="63" s="251" customFormat="1" customHeight="1"/>
    <row r="64" s="251" customFormat="1" customHeight="1"/>
    <row r="65" s="251" customFormat="1" customHeight="1"/>
    <row r="66" s="251" customFormat="1" customHeight="1"/>
    <row r="67" s="251" customFormat="1" customHeight="1"/>
    <row r="68" s="251" customFormat="1" customHeight="1"/>
    <row r="69" s="251" customFormat="1" customHeight="1"/>
    <row r="70" s="251" customFormat="1" customHeight="1"/>
    <row r="71" s="251" customFormat="1" customHeight="1"/>
    <row r="72" s="251" customFormat="1" customHeight="1"/>
    <row r="73" s="251" customFormat="1" customHeight="1"/>
    <row r="74" s="251" customFormat="1" customHeight="1"/>
    <row r="75" s="251" customFormat="1" customHeight="1"/>
    <row r="76" s="251" customFormat="1" customHeight="1"/>
    <row r="77" s="251" customFormat="1" customHeight="1"/>
    <row r="78" s="251" customFormat="1" customHeight="1"/>
    <row r="79" s="251" customFormat="1" customHeight="1"/>
    <row r="80" s="251" customFormat="1" customHeight="1"/>
    <row r="81" s="251" customFormat="1" customHeight="1"/>
    <row r="82" s="251" customFormat="1" customHeight="1"/>
    <row r="83" s="251" customFormat="1" customHeight="1"/>
    <row r="84" s="251" customFormat="1" customHeight="1"/>
    <row r="85" s="251" customFormat="1" customHeight="1"/>
    <row r="86" s="251" customFormat="1" customHeight="1"/>
    <row r="87" s="251" customFormat="1" customHeight="1"/>
    <row r="88" s="251" customFormat="1" customHeight="1"/>
    <row r="89" s="251" customFormat="1" customHeight="1"/>
    <row r="90" s="251" customFormat="1" customHeight="1"/>
    <row r="91" s="251" customFormat="1" customHeight="1"/>
    <row r="92" s="251" customFormat="1" customHeight="1"/>
    <row r="93" s="251" customFormat="1" customHeight="1"/>
    <row r="94" s="251" customFormat="1" customHeight="1"/>
    <row r="95" s="251" customFormat="1" customHeight="1"/>
    <row r="96" s="251" customFormat="1" customHeight="1"/>
    <row r="97" s="251" customFormat="1" customHeight="1"/>
    <row r="98" s="251" customFormat="1" customHeight="1"/>
    <row r="99" s="251" customFormat="1" customHeight="1"/>
    <row r="100" s="251" customFormat="1" customHeight="1"/>
    <row r="101" s="251" customFormat="1" customHeight="1"/>
    <row r="102" s="251" customFormat="1" customHeight="1"/>
    <row r="103" s="251" customFormat="1" customHeight="1"/>
    <row r="104" s="251" customFormat="1" customHeight="1"/>
    <row r="105" s="251" customFormat="1" customHeight="1"/>
    <row r="106" s="251" customFormat="1" customHeight="1"/>
    <row r="107" s="251" customFormat="1" customHeight="1"/>
    <row r="108" s="251" customFormat="1" customHeight="1"/>
    <row r="109" s="251" customFormat="1" customHeight="1"/>
    <row r="110" s="251" customFormat="1" customHeight="1"/>
    <row r="111" s="251" customFormat="1" customHeight="1"/>
    <row r="112" s="251" customFormat="1" customHeight="1"/>
    <row r="113" s="251" customFormat="1" customHeight="1"/>
    <row r="114" s="251" customFormat="1" customHeight="1"/>
    <row r="115" s="251" customFormat="1" customHeight="1"/>
    <row r="116" s="251" customFormat="1" customHeight="1"/>
    <row r="117" s="251" customFormat="1" customHeight="1"/>
    <row r="118" s="251" customFormat="1" customHeight="1"/>
    <row r="119" s="251" customFormat="1" customHeight="1"/>
    <row r="120" s="251" customFormat="1" customHeight="1"/>
    <row r="121" s="251" customFormat="1" customHeight="1"/>
    <row r="122" s="251" customFormat="1" customHeight="1"/>
    <row r="123" s="251" customFormat="1" customHeight="1"/>
    <row r="124" s="251" customFormat="1" customHeight="1"/>
    <row r="125" s="251" customFormat="1" customHeight="1"/>
    <row r="126" s="251" customFormat="1" customHeight="1"/>
    <row r="127" s="251" customFormat="1" customHeight="1"/>
    <row r="128" s="251" customFormat="1" customHeight="1"/>
    <row r="129" s="251" customFormat="1" customHeight="1"/>
    <row r="130" s="251" customFormat="1" customHeight="1"/>
    <row r="131" s="251" customFormat="1" customHeight="1"/>
    <row r="132" s="251" customFormat="1" customHeight="1"/>
    <row r="133" s="251" customFormat="1" customHeight="1"/>
    <row r="134" s="251" customFormat="1" customHeight="1"/>
    <row r="135" s="251" customFormat="1" customHeight="1"/>
    <row r="136" s="251" customFormat="1" customHeight="1"/>
    <row r="137" s="251" customFormat="1" customHeight="1"/>
    <row r="138" s="251" customFormat="1" customHeight="1"/>
    <row r="139" s="251" customFormat="1" customHeight="1"/>
    <row r="140" s="251" customFormat="1" customHeight="1"/>
    <row r="141" s="251" customFormat="1" customHeight="1"/>
    <row r="142" s="251" customFormat="1" customHeight="1"/>
    <row r="143" s="251" customFormat="1" customHeight="1"/>
    <row r="144" s="251" customFormat="1" customHeight="1"/>
    <row r="145" s="251" customFormat="1" customHeight="1"/>
    <row r="146" s="251" customFormat="1" customHeight="1"/>
    <row r="147" s="251" customFormat="1" customHeight="1"/>
    <row r="148" s="251" customFormat="1" customHeight="1"/>
    <row r="149" s="251" customFormat="1" customHeight="1"/>
    <row r="150" s="251" customFormat="1" customHeight="1"/>
    <row r="151" s="251" customFormat="1" customHeight="1"/>
    <row r="152" s="251" customFormat="1" customHeight="1"/>
    <row r="153" s="251" customFormat="1" customHeight="1"/>
    <row r="154" s="251" customFormat="1" customHeight="1"/>
    <row r="155" s="251" customFormat="1" customHeight="1"/>
    <row r="156" s="251" customFormat="1" customHeight="1"/>
    <row r="157" s="251" customFormat="1" customHeight="1"/>
    <row r="158" s="251" customFormat="1" customHeight="1"/>
    <row r="159" s="251" customFormat="1" customHeight="1"/>
    <row r="160" s="251" customFormat="1" customHeight="1"/>
    <row r="161" s="251" customFormat="1" customHeight="1"/>
    <row r="162" s="251" customFormat="1" customHeight="1"/>
    <row r="163" s="251" customFormat="1" customHeight="1"/>
    <row r="164" s="251" customFormat="1" customHeight="1"/>
    <row r="165" s="251" customFormat="1" customHeight="1"/>
    <row r="166" s="251" customFormat="1" customHeight="1"/>
    <row r="167" s="251" customFormat="1" customHeight="1"/>
    <row r="168" s="251" customFormat="1" customHeight="1"/>
    <row r="169" s="251" customFormat="1" customHeight="1"/>
    <row r="170" s="251" customFormat="1" customHeight="1"/>
    <row r="171" s="251" customFormat="1" customHeight="1"/>
    <row r="172" s="251" customFormat="1" customHeight="1"/>
    <row r="173" s="251" customFormat="1" customHeight="1"/>
    <row r="174" s="251" customFormat="1" customHeight="1"/>
    <row r="175" s="251" customFormat="1" customHeight="1"/>
    <row r="176" s="251" customFormat="1" customHeight="1"/>
    <row r="177" s="251" customFormat="1" customHeight="1"/>
    <row r="178" s="251" customFormat="1" customHeight="1"/>
    <row r="179" s="251" customFormat="1" customHeight="1"/>
    <row r="180" s="251" customFormat="1" customHeight="1"/>
    <row r="181" s="251" customFormat="1" customHeight="1"/>
    <row r="182" s="251" customFormat="1" customHeight="1"/>
    <row r="183" s="251" customFormat="1" customHeight="1"/>
    <row r="184" s="251" customFormat="1" customHeight="1"/>
    <row r="185" s="251" customFormat="1" customHeight="1"/>
    <row r="186" s="251" customFormat="1" customHeight="1"/>
    <row r="187" s="251" customFormat="1" customHeight="1"/>
    <row r="188" s="251" customFormat="1" customHeight="1"/>
    <row r="189" s="251" customFormat="1" customHeight="1"/>
    <row r="190" s="251" customFormat="1" customHeight="1"/>
    <row r="191" s="251" customFormat="1" customHeight="1"/>
    <row r="192" s="251" customFormat="1" customHeight="1"/>
    <row r="193" s="251" customFormat="1" customHeight="1"/>
    <row r="194" s="251" customFormat="1" customHeight="1"/>
    <row r="195" s="251" customFormat="1" customHeight="1"/>
    <row r="196" s="251" customFormat="1" customHeight="1"/>
    <row r="197" s="251" customFormat="1" customHeight="1"/>
    <row r="198" s="251" customFormat="1" customHeight="1"/>
    <row r="199" s="251" customFormat="1" customHeight="1"/>
    <row r="200" s="251" customFormat="1" customHeight="1"/>
    <row r="201" s="251" customFormat="1" customHeight="1"/>
    <row r="202" s="251" customFormat="1" customHeight="1"/>
    <row r="203" s="251" customFormat="1" customHeight="1"/>
    <row r="204" s="251" customFormat="1" customHeight="1"/>
    <row r="205" s="251" customFormat="1" customHeight="1"/>
    <row r="206" s="251" customFormat="1" customHeight="1"/>
    <row r="207" s="251" customFormat="1" customHeight="1"/>
    <row r="208" s="251" customFormat="1" customHeight="1"/>
    <row r="209" s="251" customFormat="1" customHeight="1"/>
    <row r="210" s="251" customFormat="1" customHeight="1"/>
    <row r="211" s="251" customFormat="1" customHeight="1"/>
    <row r="212" s="251" customFormat="1" customHeight="1"/>
    <row r="213" s="251" customFormat="1" customHeight="1"/>
    <row r="214" s="251" customFormat="1" customHeight="1"/>
    <row r="215" s="251" customFormat="1" customHeight="1"/>
    <row r="216" s="251" customFormat="1" customHeight="1"/>
    <row r="217" s="251" customFormat="1" customHeight="1"/>
    <row r="218" s="251" customFormat="1" customHeight="1"/>
    <row r="219" s="251" customFormat="1" customHeight="1"/>
    <row r="220" s="251" customFormat="1" customHeight="1"/>
    <row r="221" s="251" customFormat="1" customHeight="1"/>
    <row r="222" s="251" customFormat="1" customHeight="1"/>
    <row r="223" s="251" customFormat="1" customHeight="1"/>
    <row r="224" s="251" customFormat="1" customHeight="1"/>
    <row r="225" s="251" customFormat="1" customHeight="1"/>
    <row r="226" s="251" customFormat="1" customHeight="1"/>
    <row r="227" s="251" customFormat="1" customHeight="1"/>
    <row r="228" s="251" customFormat="1" customHeight="1"/>
    <row r="229" s="251" customFormat="1" customHeight="1"/>
    <row r="230" s="251" customFormat="1" customHeight="1"/>
    <row r="231" s="251" customFormat="1" customHeight="1"/>
    <row r="232" s="251" customFormat="1" customHeight="1"/>
    <row r="233" s="251" customFormat="1" customHeight="1"/>
    <row r="234" s="251" customFormat="1" customHeight="1"/>
    <row r="235" s="251" customFormat="1" customHeight="1"/>
    <row r="236" s="251" customFormat="1" customHeight="1"/>
    <row r="237" s="251" customFormat="1" customHeight="1"/>
    <row r="238" s="251" customFormat="1" customHeight="1"/>
    <row r="239" s="251" customFormat="1" customHeight="1"/>
    <row r="240" s="251" customFormat="1" customHeight="1"/>
    <row r="241" s="251" customFormat="1" customHeight="1"/>
    <row r="242" s="251" customFormat="1" customHeight="1"/>
    <row r="243" s="251" customFormat="1" customHeight="1"/>
    <row r="244" s="251" customFormat="1" customHeight="1"/>
    <row r="245" s="251" customFormat="1" customHeight="1"/>
    <row r="246" s="251" customFormat="1" customHeight="1"/>
    <row r="247" s="251" customFormat="1" customHeight="1"/>
    <row r="248" s="251" customFormat="1" customHeight="1"/>
    <row r="249" s="251" customFormat="1" customHeight="1"/>
    <row r="250" s="251" customFormat="1" customHeight="1"/>
    <row r="251" s="251" customFormat="1" customHeight="1"/>
    <row r="252" s="251" customFormat="1" customHeight="1"/>
    <row r="253" s="251" customFormat="1" customHeight="1"/>
    <row r="254" s="251" customFormat="1" customHeight="1"/>
    <row r="255" s="251" customFormat="1" customHeight="1"/>
    <row r="256" s="251" customFormat="1" customHeight="1"/>
    <row r="257" s="251" customFormat="1" customHeight="1"/>
    <row r="258" s="251" customFormat="1" customHeight="1"/>
    <row r="259" s="251" customFormat="1" customHeight="1"/>
    <row r="260" s="251" customFormat="1" customHeight="1"/>
    <row r="261" s="251" customFormat="1" customHeight="1"/>
    <row r="262" s="251" customFormat="1" customHeight="1"/>
    <row r="263" s="251" customFormat="1" customHeight="1"/>
    <row r="264" s="251" customFormat="1" customHeight="1"/>
    <row r="265" s="251" customFormat="1" customHeight="1"/>
    <row r="266" s="251" customFormat="1" customHeight="1"/>
    <row r="267" s="251" customFormat="1" customHeight="1"/>
    <row r="268" s="251" customFormat="1" customHeight="1"/>
    <row r="269" s="251" customFormat="1" customHeight="1"/>
    <row r="270" s="251" customFormat="1" customHeight="1"/>
    <row r="271" s="251" customFormat="1" customHeight="1"/>
    <row r="272" s="251" customFormat="1" customHeight="1"/>
    <row r="273" s="251" customFormat="1" customHeight="1"/>
    <row r="274" s="251" customFormat="1" customHeight="1"/>
    <row r="275" s="251" customFormat="1" customHeight="1"/>
    <row r="276" s="251" customFormat="1" customHeight="1"/>
    <row r="277" s="251" customFormat="1" customHeight="1"/>
    <row r="278" s="251" customFormat="1" customHeight="1"/>
    <row r="279" s="251" customFormat="1" customHeight="1"/>
    <row r="280" s="251" customFormat="1" customHeight="1"/>
    <row r="281" s="251" customFormat="1" customHeight="1"/>
    <row r="282" s="251" customFormat="1" customHeight="1"/>
    <row r="283" s="251" customFormat="1" customHeight="1"/>
    <row r="284" s="251" customFormat="1" customHeight="1"/>
    <row r="285" s="251" customFormat="1" customHeight="1"/>
    <row r="286" s="251" customFormat="1" customHeight="1"/>
    <row r="287" s="251" customFormat="1" customHeight="1"/>
    <row r="288" s="251" customFormat="1" customHeight="1"/>
    <row r="289" s="251" customFormat="1" customHeight="1"/>
    <row r="290" s="251" customFormat="1" customHeight="1"/>
    <row r="291" s="251" customFormat="1" customHeight="1"/>
    <row r="292" s="251" customFormat="1" customHeight="1"/>
    <row r="293" s="251" customFormat="1" customHeight="1"/>
    <row r="294" s="251" customFormat="1" customHeight="1"/>
    <row r="295" s="251" customFormat="1" customHeight="1"/>
    <row r="296" s="251" customFormat="1" customHeight="1"/>
    <row r="297" s="251" customFormat="1" customHeight="1"/>
    <row r="298" s="251" customFormat="1" customHeight="1"/>
    <row r="299" s="251" customFormat="1" customHeight="1"/>
    <row r="300" s="251" customFormat="1" customHeight="1"/>
    <row r="301" s="251" customFormat="1" customHeight="1"/>
    <row r="302" s="251" customFormat="1" customHeight="1"/>
    <row r="303" s="251" customFormat="1" customHeight="1"/>
    <row r="304" s="251" customFormat="1" customHeight="1"/>
    <row r="305" s="251" customFormat="1" customHeight="1"/>
    <row r="306" s="251" customFormat="1" customHeight="1"/>
    <row r="307" s="251" customFormat="1" customHeight="1"/>
    <row r="308" s="251" customFormat="1" customHeight="1"/>
    <row r="309" s="251" customFormat="1" customHeight="1"/>
    <row r="310" s="251" customFormat="1" customHeight="1"/>
    <row r="311" s="251" customFormat="1" customHeight="1"/>
    <row r="312" s="251" customFormat="1" customHeight="1"/>
    <row r="313" s="251" customFormat="1" customHeight="1"/>
    <row r="314" s="251" customFormat="1" customHeight="1"/>
    <row r="315" s="251" customFormat="1" customHeight="1"/>
    <row r="316" s="251" customFormat="1" customHeight="1"/>
    <row r="317" s="251" customFormat="1" customHeight="1"/>
    <row r="318" s="251" customFormat="1" customHeight="1"/>
    <row r="319" s="251" customFormat="1" customHeight="1"/>
    <row r="320" s="251" customFormat="1" customHeight="1"/>
    <row r="321" s="251" customFormat="1" customHeight="1"/>
    <row r="322" s="251" customFormat="1" customHeight="1"/>
    <row r="323" s="251" customFormat="1" customHeight="1"/>
    <row r="324" s="251" customFormat="1" customHeight="1"/>
    <row r="325" s="251" customFormat="1" customHeight="1"/>
    <row r="326" s="251" customFormat="1" customHeight="1"/>
    <row r="327" s="251" customFormat="1" customHeight="1"/>
    <row r="328" s="251" customFormat="1" customHeight="1"/>
    <row r="329" s="251" customFormat="1" customHeight="1"/>
    <row r="330" s="251" customFormat="1" customHeight="1"/>
    <row r="331" s="251" customFormat="1" customHeight="1"/>
    <row r="332" s="251" customFormat="1" customHeight="1"/>
    <row r="333" s="251" customFormat="1" customHeight="1"/>
    <row r="334" s="251" customFormat="1" customHeight="1"/>
    <row r="335" s="251" customFormat="1" customHeight="1"/>
    <row r="336" s="251" customFormat="1" customHeight="1"/>
    <row r="337" s="251" customFormat="1" customHeight="1"/>
    <row r="338" s="251" customFormat="1" customHeight="1"/>
    <row r="339" s="251" customFormat="1" customHeight="1"/>
    <row r="340" s="251" customFormat="1" customHeight="1"/>
    <row r="341" s="251" customFormat="1" customHeight="1"/>
    <row r="342" s="251" customFormat="1" customHeight="1"/>
    <row r="343" s="251" customFormat="1" customHeight="1"/>
    <row r="344" s="251" customFormat="1" customHeight="1"/>
    <row r="345" s="251" customFormat="1" customHeight="1"/>
    <row r="346" s="251" customFormat="1" customHeight="1"/>
    <row r="347" s="251" customFormat="1" customHeight="1"/>
    <row r="348" s="251" customFormat="1" customHeight="1"/>
    <row r="349" s="251" customFormat="1" customHeight="1"/>
    <row r="350" s="251" customFormat="1" customHeight="1"/>
    <row r="351" s="251" customFormat="1" customHeight="1"/>
    <row r="352" s="251" customFormat="1" customHeight="1"/>
    <row r="353" s="251" customFormat="1" customHeight="1"/>
    <row r="354" s="251" customFormat="1" customHeight="1"/>
    <row r="355" s="251" customFormat="1" customHeight="1"/>
    <row r="356" s="251" customFormat="1" customHeight="1"/>
    <row r="357" s="251" customFormat="1" customHeight="1"/>
    <row r="358" s="251" customFormat="1" customHeight="1"/>
    <row r="359" s="251" customFormat="1" customHeight="1"/>
    <row r="360" s="251" customFormat="1" customHeight="1"/>
    <row r="361" s="251" customFormat="1" customHeight="1"/>
    <row r="362" s="251" customFormat="1" customHeight="1"/>
    <row r="363" s="251" customFormat="1" customHeight="1"/>
    <row r="364" s="251" customFormat="1" customHeight="1"/>
    <row r="365" s="251" customFormat="1" customHeight="1"/>
    <row r="366" s="251" customFormat="1" customHeight="1"/>
    <row r="367" s="251" customFormat="1" customHeight="1"/>
    <row r="368" s="251" customFormat="1" customHeight="1"/>
    <row r="369" s="251" customFormat="1" customHeight="1"/>
    <row r="370" s="251" customFormat="1" customHeight="1"/>
    <row r="371" s="251" customFormat="1" customHeight="1"/>
    <row r="372" s="251" customFormat="1" customHeight="1"/>
    <row r="373" s="251" customFormat="1" customHeight="1"/>
    <row r="374" s="251" customFormat="1" customHeight="1"/>
    <row r="375" s="251" customFormat="1" customHeight="1"/>
    <row r="376" s="251" customFormat="1" customHeight="1"/>
    <row r="377" s="251" customFormat="1" customHeight="1"/>
    <row r="378" s="251" customFormat="1" customHeight="1"/>
    <row r="379" s="251" customFormat="1" customHeight="1"/>
    <row r="380" s="251" customFormat="1" customHeight="1"/>
    <row r="381" s="251" customFormat="1" customHeight="1"/>
    <row r="382" s="251" customFormat="1" customHeight="1"/>
    <row r="383" s="251" customFormat="1" customHeight="1"/>
    <row r="384" s="251" customFormat="1" customHeight="1"/>
    <row r="385" s="251" customFormat="1" customHeight="1"/>
    <row r="386" s="251" customFormat="1" customHeight="1"/>
    <row r="387" s="251" customFormat="1" customHeight="1"/>
    <row r="388" s="251" customFormat="1" customHeight="1"/>
    <row r="389" s="251" customFormat="1" customHeight="1"/>
    <row r="390" s="251" customFormat="1" customHeight="1"/>
    <row r="391" s="251" customFormat="1" customHeight="1"/>
    <row r="392" s="251" customFormat="1" customHeight="1"/>
    <row r="393" s="251" customFormat="1" customHeight="1"/>
    <row r="394" s="251" customFormat="1" customHeight="1"/>
    <row r="395" s="251" customFormat="1" customHeight="1"/>
    <row r="396" s="251" customFormat="1" customHeight="1"/>
    <row r="397" s="251" customFormat="1" customHeight="1"/>
    <row r="398" s="251" customFormat="1" customHeight="1"/>
    <row r="399" s="251" customFormat="1" customHeight="1"/>
    <row r="400" s="251" customFormat="1" customHeight="1"/>
    <row r="401" s="251" customFormat="1" customHeight="1"/>
    <row r="402" s="251" customFormat="1" customHeight="1"/>
    <row r="403" s="251" customFormat="1" customHeight="1"/>
    <row r="404" s="251" customFormat="1" customHeight="1"/>
    <row r="405" s="251" customFormat="1" customHeight="1"/>
    <row r="406" s="251" customFormat="1" customHeight="1"/>
    <row r="407" s="251" customFormat="1" customHeight="1"/>
    <row r="408" s="251" customFormat="1" customHeight="1"/>
    <row r="409" s="251" customFormat="1" customHeight="1"/>
    <row r="410" s="251" customFormat="1" customHeight="1"/>
    <row r="411" s="251" customFormat="1" customHeight="1"/>
    <row r="412" s="251" customFormat="1" customHeight="1"/>
    <row r="413" s="251" customFormat="1" customHeight="1"/>
    <row r="414" s="251" customFormat="1" customHeight="1"/>
    <row r="415" s="251" customFormat="1" customHeight="1"/>
    <row r="416" s="251" customFormat="1" customHeight="1"/>
    <row r="417" s="251" customFormat="1" customHeight="1"/>
    <row r="418" s="251" customFormat="1" customHeight="1"/>
    <row r="419" s="251" customFormat="1" customHeight="1"/>
    <row r="420" s="251" customFormat="1" customHeight="1"/>
    <row r="421" s="251" customFormat="1" customHeight="1"/>
    <row r="422" s="251" customFormat="1" customHeight="1"/>
    <row r="423" s="251" customFormat="1" customHeight="1"/>
    <row r="424" s="251" customFormat="1" customHeight="1"/>
    <row r="425" s="251" customFormat="1" customHeight="1"/>
    <row r="426" s="251" customFormat="1" customHeight="1"/>
    <row r="427" s="251" customFormat="1" customHeight="1"/>
    <row r="428" s="251" customFormat="1" customHeight="1"/>
    <row r="429" s="251" customFormat="1" customHeight="1"/>
    <row r="430" s="251" customFormat="1" customHeight="1"/>
    <row r="431" s="251" customFormat="1" customHeight="1"/>
    <row r="432" s="251" customFormat="1" customHeight="1"/>
    <row r="433" s="251" customFormat="1" customHeight="1"/>
    <row r="434" s="251" customFormat="1" customHeight="1"/>
    <row r="435" s="251" customFormat="1" customHeight="1"/>
    <row r="436" s="251" customFormat="1" customHeight="1"/>
    <row r="437" s="251" customFormat="1" customHeight="1"/>
    <row r="438" s="251" customFormat="1" customHeight="1"/>
    <row r="439" s="251" customFormat="1" customHeight="1"/>
    <row r="440" s="251" customFormat="1" customHeight="1"/>
    <row r="441" s="251" customFormat="1" customHeight="1"/>
    <row r="442" s="251" customFormat="1" customHeight="1"/>
    <row r="443" s="251" customFormat="1" customHeight="1"/>
    <row r="444" s="251" customFormat="1" customHeight="1"/>
    <row r="445" s="251" customFormat="1" customHeight="1"/>
    <row r="446" s="251" customFormat="1" customHeight="1"/>
    <row r="447" s="252" customFormat="1" customHeight="1"/>
    <row r="448" s="252" customFormat="1" customHeight="1"/>
    <row r="449" s="252" customFormat="1" customHeight="1"/>
    <row r="450" s="252" customFormat="1" customHeight="1"/>
    <row r="451" s="252" customFormat="1" customHeight="1"/>
    <row r="452" s="252" customFormat="1" customHeight="1"/>
    <row r="453" s="252" customFormat="1" customHeight="1"/>
    <row r="454" s="252" customFormat="1" customHeight="1"/>
    <row r="455" s="252" customFormat="1" customHeight="1"/>
    <row r="456" s="252" customFormat="1" customHeight="1"/>
    <row r="457" s="252" customFormat="1" customHeight="1"/>
    <row r="458" s="252" customFormat="1" customHeight="1"/>
    <row r="459" s="252" customFormat="1" customHeight="1"/>
    <row r="460" s="252" customFormat="1" customHeight="1"/>
    <row r="461" s="252" customFormat="1" customHeight="1"/>
    <row r="462" s="252" customFormat="1" customHeight="1"/>
    <row r="463" s="252" customFormat="1" customHeight="1"/>
    <row r="464" s="252" customFormat="1" customHeight="1"/>
    <row r="465" s="252" customFormat="1" customHeight="1"/>
    <row r="466" s="252" customFormat="1" customHeight="1"/>
    <row r="467" s="252" customFormat="1" customHeight="1"/>
    <row r="468" s="252" customFormat="1" customHeight="1"/>
    <row r="469" s="252" customFormat="1" customHeight="1"/>
    <row r="470" s="252" customFormat="1" customHeight="1"/>
    <row r="471" s="252" customFormat="1" customHeight="1"/>
    <row r="472" s="252" customFormat="1" customHeight="1"/>
    <row r="473" s="252" customFormat="1" customHeight="1"/>
    <row r="474" s="252" customFormat="1" customHeight="1"/>
    <row r="475" s="252" customFormat="1" customHeight="1"/>
    <row r="476" s="252" customFormat="1" customHeight="1"/>
    <row r="477" s="252" customFormat="1" customHeight="1"/>
    <row r="478" s="252" customFormat="1" customHeight="1"/>
    <row r="479" s="252" customFormat="1" customHeight="1"/>
    <row r="480" s="252" customFormat="1" customHeight="1"/>
    <row r="481" s="252" customFormat="1" customHeight="1"/>
    <row r="482" s="252" customFormat="1" customHeight="1"/>
    <row r="483" s="252" customFormat="1" customHeight="1"/>
    <row r="484" s="252" customFormat="1" customHeight="1"/>
    <row r="485" s="252" customFormat="1" customHeight="1"/>
    <row r="486" s="252" customFormat="1" customHeight="1"/>
    <row r="487" s="252" customFormat="1" customHeight="1"/>
    <row r="488" s="252" customFormat="1" customHeight="1"/>
    <row r="489" s="252" customFormat="1" customHeight="1"/>
    <row r="490" s="252" customFormat="1" customHeight="1"/>
    <row r="491" s="252" customFormat="1" customHeight="1"/>
    <row r="492" s="252" customFormat="1" customHeight="1"/>
    <row r="493" s="252" customFormat="1" customHeight="1"/>
    <row r="494" s="252" customFormat="1" customHeight="1"/>
    <row r="495" s="252" customFormat="1" customHeight="1"/>
    <row r="496" s="252" customFormat="1" customHeight="1"/>
    <row r="497" s="252" customFormat="1" customHeight="1"/>
    <row r="498" s="252" customFormat="1" customHeight="1"/>
    <row r="499" s="252" customFormat="1" customHeight="1"/>
    <row r="500" s="252" customFormat="1" customHeight="1"/>
    <row r="501" s="252" customFormat="1" customHeight="1"/>
    <row r="502" s="252" customFormat="1" customHeight="1"/>
    <row r="503" s="252" customFormat="1" customHeight="1"/>
    <row r="504" s="252" customFormat="1" customHeight="1"/>
    <row r="505" s="252" customFormat="1" customHeight="1"/>
    <row r="506" s="252" customFormat="1" customHeight="1"/>
    <row r="507" s="252" customFormat="1" customHeight="1"/>
    <row r="508" s="252" customFormat="1" customHeight="1"/>
    <row r="509" s="252" customFormat="1" customHeight="1"/>
    <row r="510" s="252" customFormat="1" customHeight="1"/>
    <row r="511" s="252" customFormat="1" customHeight="1"/>
    <row r="512" s="252" customFormat="1" customHeight="1"/>
    <row r="513" s="252" customFormat="1" customHeight="1"/>
    <row r="514" s="252" customFormat="1" customHeight="1"/>
    <row r="515" s="252" customFormat="1" customHeight="1"/>
    <row r="516" s="252" customFormat="1" customHeight="1"/>
    <row r="517" s="252" customFormat="1" customHeight="1"/>
    <row r="518" s="252" customFormat="1" customHeight="1"/>
    <row r="519" s="252" customFormat="1" customHeight="1"/>
    <row r="520" s="252" customFormat="1" customHeight="1"/>
    <row r="521" s="252" customFormat="1" customHeight="1"/>
    <row r="522" s="252" customFormat="1" customHeight="1"/>
    <row r="523" s="252" customFormat="1" customHeight="1"/>
    <row r="524" s="252" customFormat="1" customHeight="1"/>
    <row r="525" s="252" customFormat="1" customHeight="1"/>
    <row r="526" s="252" customFormat="1" customHeight="1"/>
    <row r="527" s="252" customFormat="1" customHeight="1"/>
    <row r="528" s="252" customFormat="1" customHeight="1"/>
    <row r="529" s="252" customFormat="1" customHeight="1"/>
    <row r="530" s="252" customFormat="1" customHeight="1"/>
    <row r="531" s="252" customFormat="1" customHeight="1"/>
    <row r="532" s="252" customFormat="1" customHeight="1"/>
    <row r="533" s="252" customFormat="1" customHeight="1"/>
    <row r="534" s="252" customFormat="1" customHeight="1"/>
    <row r="535" s="252" customFormat="1" customHeight="1"/>
    <row r="536" s="252" customFormat="1" customHeight="1"/>
    <row r="537" s="252" customFormat="1" customHeight="1"/>
    <row r="538" s="252" customFormat="1" customHeight="1"/>
    <row r="539" s="252" customFormat="1" customHeight="1"/>
    <row r="540" s="252" customFormat="1" customHeight="1"/>
    <row r="541" s="252" customFormat="1" customHeight="1"/>
    <row r="542" s="252" customFormat="1" customHeight="1"/>
    <row r="543" s="252" customFormat="1" customHeight="1"/>
    <row r="544" s="252" customFormat="1" customHeight="1"/>
    <row r="545" s="252" customFormat="1" customHeight="1"/>
    <row r="546" s="252" customFormat="1" customHeight="1"/>
    <row r="547" s="252" customFormat="1" customHeight="1"/>
    <row r="548" s="252" customFormat="1" customHeight="1"/>
    <row r="549" s="252" customFormat="1" customHeight="1"/>
    <row r="550" s="252" customFormat="1" customHeight="1"/>
    <row r="551" s="252" customFormat="1" customHeight="1"/>
    <row r="552" s="252" customFormat="1" customHeight="1"/>
    <row r="553" s="252" customFormat="1" customHeight="1"/>
    <row r="554" s="252" customFormat="1" customHeight="1"/>
    <row r="555" s="252" customFormat="1" customHeight="1"/>
    <row r="556" s="252" customFormat="1" customHeight="1"/>
    <row r="557" s="252" customFormat="1" customHeight="1"/>
    <row r="558" s="252" customFormat="1" customHeight="1"/>
    <row r="559" s="252" customFormat="1" customHeight="1"/>
    <row r="560" s="252" customFormat="1" customHeight="1"/>
    <row r="561" s="252" customFormat="1" customHeight="1"/>
    <row r="562" s="252" customFormat="1" customHeight="1"/>
    <row r="563" s="252" customFormat="1" customHeight="1"/>
    <row r="564" s="252" customFormat="1" customHeight="1"/>
    <row r="565" s="252" customFormat="1" customHeight="1"/>
    <row r="566" s="252" customFormat="1" customHeight="1"/>
    <row r="567" s="252" customFormat="1" customHeight="1"/>
    <row r="568" s="252" customFormat="1" customHeight="1"/>
    <row r="569" s="252" customFormat="1" customHeight="1"/>
    <row r="570" s="252" customFormat="1" customHeight="1"/>
    <row r="571" s="252" customFormat="1" customHeight="1"/>
    <row r="572" s="252" customFormat="1" customHeight="1"/>
    <row r="573" s="252" customFormat="1" customHeight="1"/>
    <row r="574" s="252" customFormat="1" customHeight="1"/>
    <row r="575" s="252" customFormat="1" customHeight="1"/>
    <row r="576" s="252" customFormat="1" customHeight="1"/>
    <row r="577" s="252" customFormat="1" customHeight="1"/>
    <row r="578" s="252" customFormat="1" customHeight="1"/>
    <row r="579" s="252" customFormat="1" customHeight="1"/>
    <row r="580" s="252" customFormat="1" customHeight="1"/>
    <row r="581" s="252" customFormat="1" customHeight="1"/>
    <row r="582" s="252" customFormat="1" customHeight="1"/>
    <row r="583" s="252" customFormat="1" customHeight="1"/>
    <row r="584" s="252" customFormat="1" customHeight="1"/>
    <row r="585" s="252" customFormat="1" customHeight="1"/>
    <row r="586" s="252" customFormat="1" customHeight="1"/>
    <row r="587" s="252" customFormat="1" customHeight="1"/>
    <row r="588" s="252" customFormat="1" customHeight="1"/>
    <row r="589" s="252" customFormat="1" customHeight="1"/>
    <row r="590" s="252" customFormat="1" customHeight="1"/>
    <row r="591" s="252" customFormat="1" customHeight="1"/>
    <row r="592" s="252" customFormat="1" customHeight="1"/>
    <row r="593" s="252" customFormat="1" customHeight="1"/>
    <row r="594" s="252" customFormat="1" customHeight="1"/>
    <row r="595" s="252" customFormat="1" customHeight="1"/>
    <row r="596" s="252" customFormat="1" customHeight="1"/>
    <row r="597" s="252" customFormat="1" customHeight="1"/>
    <row r="598" s="252" customFormat="1" customHeight="1"/>
    <row r="599" s="252" customFormat="1" customHeight="1"/>
    <row r="600" s="252" customFormat="1" customHeight="1"/>
    <row r="601" s="252" customFormat="1" customHeight="1"/>
    <row r="602" s="252" customFormat="1" customHeight="1"/>
    <row r="603" s="252" customFormat="1" customHeight="1"/>
    <row r="604" s="252" customFormat="1" customHeight="1"/>
    <row r="605" s="252" customFormat="1" customHeight="1"/>
    <row r="606" s="252" customFormat="1" customHeight="1"/>
    <row r="607" s="252" customFormat="1" customHeight="1"/>
    <row r="608" s="252" customFormat="1" customHeight="1"/>
    <row r="609" s="252" customFormat="1" customHeight="1"/>
    <row r="610" s="252" customFormat="1" customHeight="1"/>
    <row r="611" s="252" customFormat="1" customHeight="1"/>
    <row r="612" s="252" customFormat="1" customHeight="1"/>
    <row r="613" s="252" customFormat="1" customHeight="1"/>
    <row r="614" s="252" customFormat="1" customHeight="1"/>
    <row r="615" s="252" customFormat="1" customHeight="1"/>
    <row r="616" s="252" customFormat="1" customHeight="1"/>
    <row r="617" s="252" customFormat="1" customHeight="1"/>
    <row r="618" s="252" customFormat="1" customHeight="1"/>
    <row r="619" s="252" customFormat="1" customHeight="1"/>
    <row r="620" s="252" customFormat="1" customHeight="1"/>
    <row r="621" s="252" customFormat="1" customHeight="1"/>
    <row r="622" s="252" customFormat="1" customHeight="1"/>
    <row r="623" s="252" customFormat="1" customHeight="1"/>
    <row r="624" s="252" customFormat="1" customHeight="1"/>
    <row r="625" s="252" customFormat="1" customHeight="1"/>
    <row r="626" s="252" customFormat="1" customHeight="1"/>
    <row r="627" s="252" customFormat="1" customHeight="1"/>
    <row r="628" s="252" customFormat="1" customHeight="1"/>
    <row r="629" s="252" customFormat="1" customHeight="1"/>
    <row r="630" s="252" customFormat="1" customHeight="1"/>
    <row r="631" s="252" customFormat="1" customHeight="1"/>
    <row r="632" s="252" customFormat="1" customHeight="1"/>
    <row r="633" s="252" customFormat="1" customHeight="1"/>
    <row r="634" s="252" customFormat="1" customHeight="1"/>
    <row r="635" s="252" customFormat="1" customHeight="1"/>
    <row r="636" s="252" customFormat="1" customHeight="1"/>
    <row r="637" s="252" customFormat="1" customHeight="1"/>
    <row r="638" s="252" customFormat="1" customHeight="1"/>
    <row r="639" s="252" customFormat="1" customHeight="1"/>
    <row r="640" s="252" customFormat="1" customHeight="1"/>
    <row r="641" s="252" customFormat="1" customHeight="1"/>
    <row r="642" s="252" customFormat="1" customHeight="1"/>
    <row r="643" s="252" customFormat="1" customHeight="1"/>
    <row r="644" s="252" customFormat="1" customHeight="1"/>
    <row r="645" s="252" customFormat="1" customHeight="1"/>
    <row r="646" s="252" customFormat="1" customHeight="1"/>
    <row r="647" s="252" customFormat="1" customHeight="1"/>
    <row r="648" s="252" customFormat="1" customHeight="1"/>
    <row r="649" s="252" customFormat="1" customHeight="1"/>
    <row r="650" s="252" customFormat="1" customHeight="1"/>
    <row r="651" s="252" customFormat="1" customHeight="1"/>
    <row r="652" s="252" customFormat="1" customHeight="1"/>
    <row r="653" s="252" customFormat="1" customHeight="1"/>
    <row r="654" s="252" customFormat="1" customHeight="1"/>
    <row r="655" s="252" customFormat="1" customHeight="1"/>
    <row r="656" s="252" customFormat="1" customHeight="1"/>
    <row r="657" s="252" customFormat="1" customHeight="1"/>
    <row r="658" s="252" customFormat="1" customHeight="1"/>
    <row r="659" s="252" customFormat="1" customHeight="1"/>
    <row r="660" s="252" customFormat="1" customHeight="1"/>
    <row r="661" s="252" customFormat="1" customHeight="1"/>
    <row r="662" s="252" customFormat="1" customHeight="1"/>
    <row r="663" s="252" customFormat="1" customHeight="1"/>
    <row r="664" s="252" customFormat="1" customHeight="1"/>
    <row r="665" s="252" customFormat="1" customHeight="1"/>
    <row r="666" s="252" customFormat="1" customHeight="1"/>
    <row r="667" s="252" customFormat="1" customHeight="1"/>
    <row r="668" s="252" customFormat="1" customHeight="1"/>
    <row r="669" s="252" customFormat="1" customHeight="1"/>
    <row r="670" s="252" customFormat="1" customHeight="1"/>
    <row r="671" s="252" customFormat="1" customHeight="1"/>
    <row r="672" s="252" customFormat="1" customHeight="1"/>
    <row r="673" s="252" customFormat="1" customHeight="1"/>
    <row r="674" s="252" customFormat="1" customHeight="1"/>
    <row r="675" s="252" customFormat="1" customHeight="1"/>
    <row r="676" s="252" customFormat="1" customHeight="1"/>
    <row r="677" s="252" customFormat="1" customHeight="1"/>
    <row r="678" s="252" customFormat="1" customHeight="1"/>
    <row r="679" s="252" customFormat="1" customHeight="1"/>
    <row r="680" s="252" customFormat="1" customHeight="1"/>
    <row r="681" s="252" customFormat="1" customHeight="1"/>
    <row r="682" s="252" customFormat="1" customHeight="1"/>
    <row r="683" s="252" customFormat="1" customHeight="1"/>
    <row r="684" s="252" customFormat="1" customHeight="1"/>
    <row r="685" s="252" customFormat="1" customHeight="1"/>
    <row r="686" s="252" customFormat="1" customHeight="1"/>
    <row r="687" s="252" customFormat="1" customHeight="1"/>
    <row r="688" s="252" customFormat="1" customHeight="1"/>
    <row r="689" s="252" customFormat="1" customHeight="1"/>
    <row r="690" s="252" customFormat="1" customHeight="1"/>
    <row r="691" s="252" customFormat="1" customHeight="1"/>
    <row r="692" s="252" customFormat="1" customHeight="1"/>
    <row r="693" s="252" customFormat="1" customHeight="1"/>
    <row r="694" s="252" customFormat="1" customHeight="1"/>
    <row r="695" s="252" customFormat="1" customHeight="1"/>
    <row r="696" s="252" customFormat="1" customHeight="1"/>
    <row r="697" s="252" customFormat="1" customHeight="1"/>
    <row r="698" s="252" customFormat="1" customHeight="1"/>
    <row r="699" s="252" customFormat="1" customHeight="1"/>
    <row r="700" s="252" customFormat="1" customHeight="1"/>
    <row r="701" s="252" customFormat="1" customHeight="1"/>
    <row r="702" s="252" customFormat="1" customHeight="1"/>
    <row r="703" s="252" customFormat="1" customHeight="1"/>
    <row r="704" s="252" customFormat="1" customHeight="1"/>
    <row r="705" s="252" customFormat="1" customHeight="1"/>
    <row r="706" s="252" customFormat="1" customHeight="1"/>
    <row r="707" s="252" customFormat="1" customHeight="1"/>
    <row r="708" s="252" customFormat="1" customHeight="1"/>
    <row r="709" s="252" customFormat="1" customHeight="1"/>
    <row r="710" s="252" customFormat="1" customHeight="1"/>
    <row r="711" s="252" customFormat="1" customHeight="1"/>
    <row r="712" s="252" customFormat="1" customHeight="1"/>
    <row r="713" s="252" customFormat="1" customHeight="1"/>
    <row r="714" s="252" customFormat="1" customHeight="1"/>
    <row r="715" s="252" customFormat="1" customHeight="1"/>
    <row r="716" s="252" customFormat="1" customHeight="1"/>
    <row r="717" s="252" customFormat="1" customHeight="1"/>
    <row r="718" s="252" customFormat="1" customHeight="1"/>
    <row r="719" s="252" customFormat="1" customHeight="1"/>
    <row r="720" s="252" customFormat="1" customHeight="1"/>
    <row r="721" s="252" customFormat="1" customHeight="1"/>
    <row r="722" s="252" customFormat="1" customHeight="1"/>
    <row r="723" s="252" customFormat="1" customHeight="1"/>
    <row r="724" s="252" customFormat="1" customHeight="1"/>
    <row r="725" s="252" customFormat="1" customHeight="1"/>
    <row r="726" s="252" customFormat="1" customHeight="1"/>
    <row r="727" s="252" customFormat="1" customHeight="1"/>
    <row r="728" s="252" customFormat="1" customHeight="1"/>
    <row r="729" s="252" customFormat="1" customHeight="1"/>
    <row r="730" s="252" customFormat="1" customHeight="1"/>
    <row r="731" s="252" customFormat="1" customHeight="1"/>
    <row r="732" s="252" customFormat="1" customHeight="1"/>
    <row r="733" s="252" customFormat="1" customHeight="1"/>
    <row r="734" s="252" customFormat="1" customHeight="1"/>
    <row r="735" s="252" customFormat="1" customHeight="1"/>
    <row r="736" s="252" customFormat="1" customHeight="1"/>
    <row r="737" s="252" customFormat="1" customHeight="1"/>
    <row r="738" s="252" customFormat="1" customHeight="1"/>
    <row r="739" s="252" customFormat="1" customHeight="1"/>
    <row r="740" s="252" customFormat="1" customHeight="1"/>
    <row r="741" s="252" customFormat="1" customHeight="1"/>
    <row r="742" s="252" customFormat="1" customHeight="1"/>
    <row r="743" s="252" customFormat="1" customHeight="1"/>
    <row r="744" s="252" customFormat="1" customHeight="1"/>
    <row r="745" s="252" customFormat="1" customHeight="1"/>
    <row r="746" s="252" customFormat="1" customHeight="1"/>
    <row r="747" s="252" customFormat="1" customHeight="1"/>
    <row r="748" s="252" customFormat="1" customHeight="1"/>
    <row r="749" s="252" customFormat="1" customHeight="1"/>
    <row r="750" s="252" customFormat="1" customHeight="1"/>
    <row r="751" s="252" customFormat="1" customHeight="1"/>
    <row r="752" s="252" customFormat="1" customHeight="1"/>
    <row r="753" s="252" customFormat="1" customHeight="1"/>
    <row r="754" s="252" customFormat="1" customHeight="1"/>
    <row r="755" s="252" customFormat="1" customHeight="1"/>
    <row r="756" s="252" customFormat="1" customHeight="1"/>
    <row r="757" s="252" customFormat="1" customHeight="1"/>
    <row r="758" s="252" customFormat="1" customHeight="1"/>
    <row r="759" s="252" customFormat="1" customHeight="1"/>
    <row r="760" s="252" customFormat="1" customHeight="1"/>
    <row r="761" s="252" customFormat="1" customHeight="1"/>
    <row r="762" s="252" customFormat="1" customHeight="1"/>
    <row r="763" s="252" customFormat="1" customHeight="1"/>
    <row r="764" s="252" customFormat="1" customHeight="1"/>
    <row r="765" s="252" customFormat="1" customHeight="1"/>
    <row r="766" s="252" customFormat="1" customHeight="1"/>
    <row r="767" s="252" customFormat="1" customHeight="1"/>
    <row r="768" s="252" customFormat="1" customHeight="1"/>
    <row r="769" s="252" customFormat="1" customHeight="1"/>
    <row r="770" s="252" customFormat="1" customHeight="1"/>
    <row r="771" s="252" customFormat="1" customHeight="1"/>
    <row r="772" s="252" customFormat="1" customHeight="1"/>
    <row r="773" s="252" customFormat="1" customHeight="1"/>
    <row r="774" s="252" customFormat="1" customHeight="1"/>
    <row r="775" s="252" customFormat="1" customHeight="1"/>
    <row r="776" s="252" customFormat="1" customHeight="1"/>
    <row r="777" s="252" customFormat="1" customHeight="1"/>
    <row r="778" s="252" customFormat="1" customHeight="1"/>
    <row r="779" s="252" customFormat="1" customHeight="1"/>
    <row r="780" s="252" customFormat="1" customHeight="1"/>
    <row r="781" s="252" customFormat="1" customHeight="1"/>
    <row r="782" s="252" customFormat="1" customHeight="1"/>
    <row r="783" s="252" customFormat="1" customHeight="1"/>
    <row r="784" s="252" customFormat="1" customHeight="1"/>
    <row r="785" s="252" customFormat="1" customHeight="1"/>
    <row r="786" s="252" customFormat="1" customHeight="1"/>
    <row r="787" s="252" customFormat="1" customHeight="1"/>
    <row r="788" s="252" customFormat="1" customHeight="1"/>
    <row r="789" s="252" customFormat="1" customHeight="1"/>
    <row r="790" s="252" customFormat="1" customHeight="1"/>
    <row r="791" s="252" customFormat="1" customHeight="1"/>
    <row r="792" s="252" customFormat="1" customHeight="1"/>
    <row r="793" s="252" customFormat="1" customHeight="1"/>
    <row r="794" s="252" customFormat="1" customHeight="1"/>
    <row r="795" s="252" customFormat="1" customHeight="1"/>
    <row r="796" s="252" customFormat="1" customHeight="1"/>
    <row r="797" s="252" customFormat="1" customHeight="1"/>
    <row r="798" s="252" customFormat="1" customHeight="1"/>
    <row r="799" s="252" customFormat="1" customHeight="1"/>
    <row r="800" s="252" customFormat="1" customHeight="1"/>
    <row r="801" s="252" customFormat="1" customHeight="1"/>
    <row r="802" s="252" customFormat="1" customHeight="1"/>
    <row r="803" s="252" customFormat="1" customHeight="1"/>
    <row r="804" s="252" customFormat="1" customHeight="1"/>
    <row r="805" s="252" customFormat="1" customHeight="1"/>
    <row r="806" s="252" customFormat="1" customHeight="1"/>
    <row r="807" s="252" customFormat="1" customHeight="1"/>
    <row r="808" s="252" customFormat="1" customHeight="1"/>
    <row r="809" s="252" customFormat="1" customHeight="1"/>
    <row r="810" s="252" customFormat="1" customHeight="1"/>
    <row r="811" s="252" customFormat="1" customHeight="1"/>
    <row r="812" s="252" customFormat="1" customHeight="1"/>
    <row r="813" s="252" customFormat="1" customHeight="1"/>
    <row r="814" s="252" customFormat="1" customHeight="1"/>
    <row r="815" s="252" customFormat="1" customHeight="1"/>
    <row r="816" s="252" customFormat="1" customHeight="1"/>
    <row r="817" s="252" customFormat="1" customHeight="1"/>
    <row r="818" s="252" customFormat="1" customHeight="1"/>
    <row r="819" s="252" customFormat="1" customHeight="1"/>
    <row r="820" s="252" customFormat="1" customHeight="1"/>
    <row r="821" s="252" customFormat="1" customHeight="1"/>
    <row r="822" s="252" customFormat="1" customHeight="1"/>
    <row r="823" s="252" customFormat="1" customHeight="1"/>
    <row r="824" s="252" customFormat="1" customHeight="1"/>
    <row r="825" s="252" customFormat="1" customHeight="1"/>
    <row r="826" s="252" customFormat="1" customHeight="1"/>
    <row r="827" s="252" customFormat="1" customHeight="1"/>
    <row r="828" s="252" customFormat="1" customHeight="1"/>
    <row r="829" s="252" customFormat="1" customHeight="1"/>
    <row r="830" s="252" customFormat="1" customHeight="1"/>
    <row r="831" s="252" customFormat="1" customHeight="1"/>
    <row r="832" s="252" customFormat="1" customHeight="1"/>
    <row r="833" s="252" customFormat="1" customHeight="1"/>
    <row r="834" s="252" customFormat="1" customHeight="1"/>
    <row r="835" s="252" customFormat="1" customHeight="1"/>
    <row r="836" s="252" customFormat="1" customHeight="1"/>
    <row r="837" s="252" customFormat="1" customHeight="1"/>
    <row r="838" s="252" customFormat="1" customHeight="1"/>
    <row r="839" s="252" customFormat="1" customHeight="1"/>
    <row r="840" s="252" customFormat="1" customHeight="1"/>
    <row r="841" s="252" customFormat="1" customHeight="1"/>
    <row r="842" s="252" customFormat="1" customHeight="1"/>
    <row r="843" s="252" customFormat="1" customHeight="1"/>
    <row r="844" s="252" customFormat="1" customHeight="1"/>
    <row r="845" s="252" customFormat="1" customHeight="1"/>
    <row r="846" s="252" customFormat="1" customHeight="1"/>
    <row r="847" s="252" customFormat="1" customHeight="1"/>
    <row r="848" s="252" customFormat="1" customHeight="1"/>
    <row r="849" s="252" customFormat="1" customHeight="1"/>
    <row r="850" s="252" customFormat="1" customHeight="1"/>
    <row r="851" s="252" customFormat="1" customHeight="1"/>
    <row r="852" s="252" customFormat="1" customHeight="1"/>
    <row r="853" s="252" customFormat="1" customHeight="1"/>
    <row r="854" s="252" customFormat="1" customHeight="1"/>
    <row r="855" s="252" customFormat="1" customHeight="1"/>
    <row r="856" s="252" customFormat="1" customHeight="1"/>
    <row r="857" s="252" customFormat="1" customHeight="1"/>
    <row r="858" s="252" customFormat="1" customHeight="1"/>
    <row r="859" s="252" customFormat="1" customHeight="1"/>
    <row r="860" s="252" customFormat="1" customHeight="1"/>
    <row r="861" s="252" customFormat="1" customHeight="1"/>
    <row r="862" s="252" customFormat="1" customHeight="1"/>
    <row r="863" s="252" customFormat="1" customHeight="1"/>
    <row r="864" s="252" customFormat="1" customHeight="1"/>
    <row r="865" s="252" customFormat="1" customHeight="1"/>
    <row r="866" s="252" customFormat="1" customHeight="1"/>
    <row r="867" s="252" customFormat="1" customHeight="1"/>
    <row r="868" s="252" customFormat="1" customHeight="1"/>
    <row r="869" s="252" customFormat="1" customHeight="1"/>
    <row r="870" s="252" customFormat="1" customHeight="1"/>
    <row r="871" s="252" customFormat="1" customHeight="1"/>
    <row r="872" s="252" customFormat="1" customHeight="1"/>
    <row r="873" s="252" customFormat="1" customHeight="1"/>
    <row r="874" s="252" customFormat="1" customHeight="1"/>
    <row r="875" s="252" customFormat="1" customHeight="1"/>
    <row r="876" s="252" customFormat="1" customHeight="1"/>
    <row r="877" s="252" customFormat="1" customHeight="1"/>
    <row r="878" s="252" customFormat="1" customHeight="1"/>
    <row r="879" s="252" customFormat="1" customHeight="1"/>
    <row r="880" s="252" customFormat="1" customHeight="1"/>
    <row r="881" s="252" customFormat="1" customHeight="1"/>
    <row r="882" s="252" customFormat="1" customHeight="1"/>
    <row r="883" s="252" customFormat="1" customHeight="1"/>
    <row r="884" s="252" customFormat="1" customHeight="1"/>
    <row r="885" s="252" customFormat="1" customHeight="1"/>
    <row r="886" s="252" customFormat="1" customHeight="1"/>
    <row r="887" s="252" customFormat="1" customHeight="1"/>
    <row r="888" s="252" customFormat="1" customHeight="1"/>
    <row r="889" s="252" customFormat="1" customHeight="1"/>
    <row r="890" s="252" customFormat="1" customHeight="1"/>
    <row r="891" s="252" customFormat="1" customHeight="1"/>
    <row r="892" s="252" customFormat="1" customHeight="1"/>
    <row r="893" s="252" customFormat="1" customHeight="1"/>
    <row r="894" s="252" customFormat="1" customHeight="1"/>
    <row r="895" s="252" customFormat="1" customHeight="1"/>
    <row r="896" s="252" customFormat="1" customHeight="1"/>
    <row r="897" s="252" customFormat="1" customHeight="1"/>
    <row r="898" s="252" customFormat="1" customHeight="1"/>
    <row r="899" s="252" customFormat="1" customHeight="1"/>
    <row r="900" s="252" customFormat="1" customHeight="1"/>
    <row r="901" s="252" customFormat="1" customHeight="1"/>
    <row r="902" s="252" customFormat="1" customHeight="1"/>
    <row r="903" s="252" customFormat="1" customHeight="1"/>
    <row r="904" s="252" customFormat="1" customHeight="1"/>
    <row r="905" s="252" customFormat="1" customHeight="1"/>
    <row r="906" s="252" customFormat="1" customHeight="1"/>
    <row r="907" s="252" customFormat="1" customHeight="1"/>
    <row r="908" s="252" customFormat="1" customHeight="1"/>
    <row r="909" s="252" customFormat="1" customHeight="1"/>
    <row r="910" s="252" customFormat="1" customHeight="1"/>
    <row r="911" s="252" customFormat="1" customHeight="1"/>
    <row r="912" s="252" customFormat="1" customHeight="1"/>
    <row r="913" s="252" customFormat="1" customHeight="1"/>
    <row r="914" s="252" customFormat="1" customHeight="1"/>
    <row r="915" s="252" customFormat="1" customHeight="1"/>
    <row r="916" s="252" customFormat="1" customHeight="1"/>
    <row r="917" s="252" customFormat="1" customHeight="1"/>
    <row r="918" s="252" customFormat="1" customHeight="1"/>
    <row r="919" s="252" customFormat="1" customHeight="1"/>
    <row r="920" s="252" customFormat="1" customHeight="1"/>
    <row r="921" s="252" customFormat="1" customHeight="1"/>
    <row r="922" s="252" customFormat="1" customHeight="1"/>
    <row r="923" s="252" customFormat="1" customHeight="1"/>
    <row r="924" s="252" customFormat="1" customHeight="1"/>
    <row r="925" s="252" customFormat="1" customHeight="1"/>
    <row r="926" s="252" customFormat="1" customHeight="1"/>
    <row r="927" s="252" customFormat="1" customHeight="1"/>
    <row r="928" s="252" customFormat="1" customHeight="1"/>
    <row r="929" s="252" customFormat="1" customHeight="1"/>
    <row r="930" s="252" customFormat="1" customHeight="1"/>
    <row r="931" s="252" customFormat="1" customHeight="1"/>
    <row r="932" s="252" customFormat="1" customHeight="1"/>
    <row r="933" s="252" customFormat="1" customHeight="1"/>
    <row r="934" s="252" customFormat="1" customHeight="1"/>
    <row r="935" s="252" customFormat="1" customHeight="1"/>
    <row r="936" s="252" customFormat="1" customHeight="1"/>
    <row r="937" s="252" customFormat="1" customHeight="1"/>
    <row r="938" s="252" customFormat="1" customHeight="1"/>
    <row r="939" s="252" customFormat="1" customHeight="1"/>
    <row r="940" s="252" customFormat="1" customHeight="1"/>
    <row r="941" s="252" customFormat="1" customHeight="1"/>
    <row r="942" s="252" customFormat="1" customHeight="1"/>
    <row r="943" s="252" customFormat="1" customHeight="1"/>
    <row r="944" s="252" customFormat="1" customHeight="1"/>
    <row r="945" s="252" customFormat="1" customHeight="1"/>
    <row r="946" s="252" customFormat="1" customHeight="1"/>
    <row r="947" s="252" customFormat="1" customHeight="1"/>
    <row r="948" s="252" customFormat="1" customHeight="1"/>
    <row r="949" s="252" customFormat="1" customHeight="1"/>
    <row r="950" s="252" customFormat="1" customHeight="1"/>
    <row r="951" s="252" customFormat="1" customHeight="1"/>
    <row r="952" s="252" customFormat="1" customHeight="1"/>
    <row r="953" s="252" customFormat="1" customHeight="1"/>
    <row r="954" s="252" customFormat="1" customHeight="1"/>
    <row r="955" s="252" customFormat="1" customHeight="1"/>
    <row r="956" s="252" customFormat="1" customHeight="1"/>
    <row r="957" s="252" customFormat="1" customHeight="1"/>
    <row r="958" s="252" customFormat="1" customHeight="1"/>
    <row r="959" s="252" customFormat="1" customHeight="1"/>
    <row r="960" s="252" customFormat="1" customHeight="1"/>
    <row r="961" s="252" customFormat="1" customHeight="1"/>
    <row r="962" s="252" customFormat="1" customHeight="1"/>
    <row r="963" s="252" customFormat="1" customHeight="1"/>
    <row r="964" s="252" customFormat="1" customHeight="1"/>
    <row r="965" s="252" customFormat="1" customHeight="1"/>
    <row r="966" s="252" customFormat="1" customHeight="1"/>
    <row r="967" s="252" customFormat="1" customHeight="1"/>
    <row r="968" s="252" customFormat="1" customHeight="1"/>
    <row r="969" s="252" customFormat="1" customHeight="1"/>
    <row r="970" s="252" customFormat="1" customHeight="1"/>
    <row r="971" s="252" customFormat="1" customHeight="1"/>
    <row r="972" s="252" customFormat="1" customHeight="1"/>
    <row r="973" s="252" customFormat="1" customHeight="1"/>
    <row r="974" s="252" customFormat="1" customHeight="1"/>
    <row r="975" s="252" customFormat="1" customHeight="1"/>
    <row r="976" s="252" customFormat="1" customHeight="1"/>
    <row r="977" s="252" customFormat="1" customHeight="1"/>
    <row r="978" s="252" customFormat="1" customHeight="1"/>
    <row r="979" s="252" customFormat="1" customHeight="1"/>
    <row r="980" s="252" customFormat="1" customHeight="1"/>
    <row r="981" s="252" customFormat="1" customHeight="1"/>
    <row r="982" s="252" customFormat="1" customHeight="1"/>
    <row r="983" s="252" customFormat="1" customHeight="1"/>
    <row r="984" s="252" customFormat="1" customHeight="1"/>
    <row r="985" s="252" customFormat="1" customHeight="1"/>
    <row r="986" s="252" customFormat="1" customHeight="1"/>
    <row r="987" s="252" customFormat="1" customHeight="1"/>
    <row r="988" s="252" customFormat="1" customHeight="1"/>
    <row r="989" s="252" customFormat="1" customHeight="1"/>
    <row r="990" s="252" customFormat="1" customHeight="1"/>
    <row r="991" s="252" customFormat="1" customHeight="1"/>
    <row r="992" s="252" customFormat="1" customHeight="1"/>
    <row r="993" s="252" customFormat="1" customHeight="1"/>
    <row r="994" s="252" customFormat="1" customHeight="1"/>
    <row r="995" s="252" customFormat="1" customHeight="1"/>
    <row r="996" s="252" customFormat="1" customHeight="1"/>
    <row r="997" s="252" customFormat="1" customHeight="1"/>
    <row r="998" s="252" customFormat="1" customHeight="1"/>
    <row r="999" s="252" customFormat="1" customHeight="1"/>
    <row r="1000" s="252" customFormat="1" customHeight="1"/>
    <row r="1001" s="252" customFormat="1" customHeight="1"/>
    <row r="1002" s="252" customFormat="1" customHeight="1"/>
    <row r="1003" s="252" customFormat="1" customHeight="1"/>
    <row r="1004" s="252" customFormat="1" customHeight="1"/>
    <row r="1005" s="252" customFormat="1" customHeight="1"/>
  </sheetData>
  <mergeCells count="1">
    <mergeCell ref="A2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F8" sqref="F8"/>
    </sheetView>
  </sheetViews>
  <sheetFormatPr defaultColWidth="9" defaultRowHeight="14.25" outlineLevelCol="3"/>
  <cols>
    <col min="1" max="1" width="34.25" style="411" customWidth="1"/>
    <col min="2" max="3" width="24" style="411" customWidth="1"/>
    <col min="4" max="4" width="24" style="412" customWidth="1"/>
  </cols>
  <sheetData>
    <row r="1" customFormat="1" spans="1:4">
      <c r="A1" s="413" t="s">
        <v>1028</v>
      </c>
      <c r="B1" s="411"/>
      <c r="C1" s="411"/>
      <c r="D1" s="411"/>
    </row>
    <row r="2" ht="27" spans="1:4">
      <c r="A2" s="414" t="s">
        <v>1029</v>
      </c>
      <c r="B2" s="414"/>
      <c r="C2" s="414"/>
      <c r="D2" s="414"/>
    </row>
    <row r="3" customFormat="1" spans="1:4">
      <c r="A3" s="411"/>
      <c r="B3" s="411"/>
      <c r="C3" s="411"/>
      <c r="D3" s="411"/>
    </row>
    <row r="4" customFormat="1" ht="18.75" spans="1:4">
      <c r="A4" s="415"/>
      <c r="B4" s="411"/>
      <c r="C4" s="411"/>
      <c r="D4" s="416" t="s">
        <v>2</v>
      </c>
    </row>
    <row r="5" spans="1:4">
      <c r="A5" s="417" t="s">
        <v>1030</v>
      </c>
      <c r="B5" s="417" t="s">
        <v>1031</v>
      </c>
      <c r="C5" s="417" t="s">
        <v>1032</v>
      </c>
      <c r="D5" s="418" t="s">
        <v>1033</v>
      </c>
    </row>
    <row r="6" spans="1:4">
      <c r="A6" s="419"/>
      <c r="B6" s="419"/>
      <c r="C6" s="419"/>
      <c r="D6" s="420"/>
    </row>
    <row r="7" spans="1:4">
      <c r="A7" s="421"/>
      <c r="B7" s="421"/>
      <c r="C7" s="421"/>
      <c r="D7" s="422"/>
    </row>
    <row r="8" ht="43" customHeight="1" spans="1:4">
      <c r="A8" s="423" t="s">
        <v>1034</v>
      </c>
      <c r="B8" s="424">
        <f>SUM(B9:B12)</f>
        <v>4955.56</v>
      </c>
      <c r="C8" s="424">
        <f>SUM(C9:C12)</f>
        <v>4272.57</v>
      </c>
      <c r="D8" s="425">
        <f t="shared" ref="D8:D12" si="0">(C8-B8)/B8</f>
        <v>-0.1378</v>
      </c>
    </row>
    <row r="9" ht="43" customHeight="1" spans="1:4">
      <c r="A9" s="423" t="s">
        <v>865</v>
      </c>
      <c r="B9" s="424">
        <v>144.97</v>
      </c>
      <c r="C9" s="426">
        <v>119</v>
      </c>
      <c r="D9" s="425">
        <f t="shared" si="0"/>
        <v>-0.1791</v>
      </c>
    </row>
    <row r="10" ht="43" customHeight="1" spans="1:4">
      <c r="A10" s="423" t="s">
        <v>864</v>
      </c>
      <c r="B10" s="424">
        <v>531.53</v>
      </c>
      <c r="C10" s="426">
        <v>406.87</v>
      </c>
      <c r="D10" s="425">
        <f t="shared" si="0"/>
        <v>-0.2345</v>
      </c>
    </row>
    <row r="11" ht="43" customHeight="1" spans="1:4">
      <c r="A11" s="423" t="s">
        <v>866</v>
      </c>
      <c r="B11" s="424">
        <v>3713.2</v>
      </c>
      <c r="C11" s="426">
        <v>3267.74</v>
      </c>
      <c r="D11" s="425">
        <f t="shared" si="0"/>
        <v>-0.12</v>
      </c>
    </row>
    <row r="12" ht="43" customHeight="1" spans="1:4">
      <c r="A12" s="423" t="s">
        <v>870</v>
      </c>
      <c r="B12" s="424">
        <v>565.86</v>
      </c>
      <c r="C12" s="426">
        <v>478.96</v>
      </c>
      <c r="D12" s="425">
        <f t="shared" si="0"/>
        <v>-0.1536</v>
      </c>
    </row>
    <row r="13" ht="93" customHeight="1" spans="1:4">
      <c r="A13" s="427" t="s">
        <v>1035</v>
      </c>
      <c r="B13" s="427"/>
      <c r="C13" s="427"/>
      <c r="D13" s="427"/>
    </row>
  </sheetData>
  <mergeCells count="6">
    <mergeCell ref="A2:D2"/>
    <mergeCell ref="A13:D13"/>
    <mergeCell ref="A5:A7"/>
    <mergeCell ref="B5:B7"/>
    <mergeCell ref="C5:C7"/>
    <mergeCell ref="D5:D7"/>
  </mergeCells>
  <pageMargins left="0.75" right="0.75" top="1" bottom="1" header="0.5" footer="0.5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H13" sqref="H13"/>
    </sheetView>
  </sheetViews>
  <sheetFormatPr defaultColWidth="9" defaultRowHeight="14.25" outlineLevelCol="1"/>
  <cols>
    <col min="1" max="1" width="45.875" style="401" customWidth="1"/>
    <col min="2" max="2" width="22.5" style="401" customWidth="1"/>
  </cols>
  <sheetData>
    <row r="1" spans="1:2">
      <c r="A1" s="402" t="s">
        <v>1036</v>
      </c>
      <c r="B1" s="402"/>
    </row>
    <row r="2" ht="25.5" spans="1:2">
      <c r="A2" s="403" t="s">
        <v>1037</v>
      </c>
      <c r="B2" s="403"/>
    </row>
    <row r="3" spans="1:2">
      <c r="A3" s="404"/>
      <c r="B3" s="384" t="s">
        <v>2</v>
      </c>
    </row>
    <row r="4" ht="30" customHeight="1" spans="1:2">
      <c r="A4" s="405" t="s">
        <v>1030</v>
      </c>
      <c r="B4" s="405" t="s">
        <v>91</v>
      </c>
    </row>
    <row r="5" ht="30" customHeight="1" spans="1:2">
      <c r="A5" s="406" t="s">
        <v>1038</v>
      </c>
      <c r="B5" s="407"/>
    </row>
    <row r="6" ht="30" customHeight="1" spans="1:2">
      <c r="A6" s="406" t="s">
        <v>1039</v>
      </c>
      <c r="B6" s="407"/>
    </row>
    <row r="7" ht="30" customHeight="1" spans="1:2">
      <c r="A7" s="406" t="s">
        <v>1040</v>
      </c>
      <c r="B7" s="407"/>
    </row>
    <row r="8" ht="30" customHeight="1" spans="1:2">
      <c r="A8" s="406" t="s">
        <v>1041</v>
      </c>
      <c r="B8" s="407"/>
    </row>
    <row r="9" ht="30" customHeight="1" spans="1:2">
      <c r="A9" s="406" t="s">
        <v>1042</v>
      </c>
      <c r="B9" s="407"/>
    </row>
    <row r="10" ht="30" customHeight="1" spans="1:2">
      <c r="A10" s="406" t="s">
        <v>1043</v>
      </c>
      <c r="B10" s="407"/>
    </row>
    <row r="11" ht="30" customHeight="1" spans="1:2">
      <c r="A11" s="406" t="s">
        <v>1044</v>
      </c>
      <c r="B11" s="407"/>
    </row>
    <row r="12" ht="30" customHeight="1" spans="1:2">
      <c r="A12" s="406" t="s">
        <v>1045</v>
      </c>
      <c r="B12" s="407"/>
    </row>
    <row r="13" ht="30" customHeight="1" spans="1:2">
      <c r="A13" s="406" t="s">
        <v>1046</v>
      </c>
      <c r="B13" s="407"/>
    </row>
    <row r="14" ht="30" customHeight="1" spans="1:2">
      <c r="A14" s="406" t="s">
        <v>1047</v>
      </c>
      <c r="B14" s="407">
        <v>20000</v>
      </c>
    </row>
    <row r="15" ht="30" customHeight="1" spans="1:2">
      <c r="A15" s="406" t="s">
        <v>1048</v>
      </c>
      <c r="B15" s="407"/>
    </row>
    <row r="16" ht="30" customHeight="1" spans="1:2">
      <c r="A16" s="408" t="s">
        <v>1049</v>
      </c>
      <c r="B16" s="407">
        <v>20000</v>
      </c>
    </row>
    <row r="17" spans="1:2">
      <c r="A17" s="409"/>
      <c r="B17" s="409"/>
    </row>
    <row r="18" spans="1:2">
      <c r="A18" s="409"/>
      <c r="B18" s="409"/>
    </row>
    <row r="19" spans="1:2">
      <c r="A19" s="409"/>
      <c r="B19" s="409"/>
    </row>
    <row r="20" spans="1:2">
      <c r="A20" s="409"/>
      <c r="B20" s="409"/>
    </row>
    <row r="21" spans="1:2">
      <c r="A21" s="409"/>
      <c r="B21" s="409"/>
    </row>
    <row r="22" spans="1:2">
      <c r="A22" s="409"/>
      <c r="B22" s="409"/>
    </row>
    <row r="23" spans="1:2">
      <c r="A23" s="409"/>
      <c r="B23" s="409"/>
    </row>
    <row r="24" spans="1:2">
      <c r="A24" s="409"/>
      <c r="B24" s="409"/>
    </row>
    <row r="25" spans="1:2">
      <c r="A25" s="409"/>
      <c r="B25" s="409"/>
    </row>
    <row r="26" spans="1:2">
      <c r="A26" s="409"/>
      <c r="B26" s="409"/>
    </row>
    <row r="27" spans="1:2">
      <c r="A27" s="409"/>
      <c r="B27" s="409"/>
    </row>
    <row r="28" spans="1:2">
      <c r="A28" s="409"/>
      <c r="B28" s="409"/>
    </row>
    <row r="29" spans="1:2">
      <c r="A29" s="409"/>
      <c r="B29" s="409"/>
    </row>
    <row r="30" spans="1:2">
      <c r="A30" s="409"/>
      <c r="B30" s="409"/>
    </row>
    <row r="31" spans="1:2">
      <c r="A31" s="409"/>
      <c r="B31" s="409"/>
    </row>
    <row r="32" spans="1:2">
      <c r="A32" s="409"/>
      <c r="B32" s="409"/>
    </row>
    <row r="33" spans="1:2">
      <c r="A33" s="409"/>
      <c r="B33" s="409"/>
    </row>
    <row r="34" spans="1:2">
      <c r="A34" s="409"/>
      <c r="B34" s="409"/>
    </row>
    <row r="35" spans="1:2">
      <c r="A35" s="409"/>
      <c r="B35" s="409"/>
    </row>
    <row r="36" spans="1:2">
      <c r="A36" s="409"/>
      <c r="B36" s="409"/>
    </row>
    <row r="37" spans="1:2">
      <c r="A37" s="409"/>
      <c r="B37" s="409"/>
    </row>
    <row r="38" spans="1:2">
      <c r="A38" s="409"/>
      <c r="B38" s="409"/>
    </row>
    <row r="39" spans="1:2">
      <c r="A39" s="409"/>
      <c r="B39" s="409"/>
    </row>
    <row r="40" spans="1:2">
      <c r="A40" s="409"/>
      <c r="B40" s="409"/>
    </row>
    <row r="41" spans="1:2">
      <c r="A41" s="409"/>
      <c r="B41" s="409"/>
    </row>
    <row r="42" spans="1:2">
      <c r="A42" s="409"/>
      <c r="B42" s="409"/>
    </row>
    <row r="43" spans="1:2">
      <c r="A43" s="409"/>
      <c r="B43" s="409"/>
    </row>
    <row r="44" spans="1:2">
      <c r="A44" s="409"/>
      <c r="B44" s="409"/>
    </row>
    <row r="45" spans="1:2">
      <c r="A45" s="409"/>
      <c r="B45" s="409"/>
    </row>
    <row r="46" spans="1:2">
      <c r="A46" s="409"/>
      <c r="B46" s="409"/>
    </row>
    <row r="47" spans="1:2">
      <c r="A47" s="409"/>
      <c r="B47" s="409"/>
    </row>
    <row r="48" spans="1:2">
      <c r="A48" s="409"/>
      <c r="B48" s="409"/>
    </row>
    <row r="49" spans="1:2">
      <c r="A49" s="409"/>
      <c r="B49" s="409"/>
    </row>
    <row r="50" spans="1:2">
      <c r="A50" s="409"/>
      <c r="B50" s="409"/>
    </row>
    <row r="51" spans="1:2">
      <c r="A51" s="409"/>
      <c r="B51" s="409"/>
    </row>
    <row r="52" spans="1:2">
      <c r="A52" s="409"/>
      <c r="B52" s="409"/>
    </row>
    <row r="53" spans="1:2">
      <c r="A53" s="409"/>
      <c r="B53" s="409"/>
    </row>
    <row r="54" spans="1:2">
      <c r="A54" s="409"/>
      <c r="B54" s="409"/>
    </row>
    <row r="55" spans="1:2">
      <c r="A55" s="409"/>
      <c r="B55" s="409"/>
    </row>
    <row r="56" spans="1:2">
      <c r="A56" s="409"/>
      <c r="B56" s="409"/>
    </row>
    <row r="57" spans="1:2">
      <c r="A57" s="409"/>
      <c r="B57" s="409"/>
    </row>
    <row r="58" spans="1:2">
      <c r="A58" s="409"/>
      <c r="B58" s="409"/>
    </row>
    <row r="59" spans="1:2">
      <c r="A59" s="409"/>
      <c r="B59" s="409"/>
    </row>
    <row r="60" spans="1:2">
      <c r="A60" s="409"/>
      <c r="B60" s="409"/>
    </row>
    <row r="61" spans="1:2">
      <c r="A61" s="409"/>
      <c r="B61" s="409"/>
    </row>
    <row r="62" spans="1:2">
      <c r="A62" s="409"/>
      <c r="B62" s="409"/>
    </row>
    <row r="63" spans="1:2">
      <c r="A63" s="409"/>
      <c r="B63" s="409"/>
    </row>
    <row r="64" spans="1:2">
      <c r="A64" s="409"/>
      <c r="B64" s="409"/>
    </row>
    <row r="65" spans="1:2">
      <c r="A65" s="409"/>
      <c r="B65" s="409"/>
    </row>
    <row r="66" spans="1:2">
      <c r="A66" s="409"/>
      <c r="B66" s="409"/>
    </row>
    <row r="67" spans="1:2">
      <c r="A67" s="409"/>
      <c r="B67" s="409"/>
    </row>
    <row r="68" spans="1:2">
      <c r="A68" s="409"/>
      <c r="B68" s="409"/>
    </row>
    <row r="69" spans="1:2">
      <c r="A69" s="409"/>
      <c r="B69" s="409"/>
    </row>
    <row r="70" spans="1:2">
      <c r="A70" s="409"/>
      <c r="B70" s="409"/>
    </row>
    <row r="71" spans="1:2">
      <c r="A71" s="409"/>
      <c r="B71" s="409"/>
    </row>
    <row r="72" spans="1:2">
      <c r="A72" s="409"/>
      <c r="B72" s="409"/>
    </row>
    <row r="73" spans="1:2">
      <c r="A73" s="409"/>
      <c r="B73" s="409"/>
    </row>
    <row r="74" spans="1:2">
      <c r="A74" s="409"/>
      <c r="B74" s="409"/>
    </row>
    <row r="75" spans="1:2">
      <c r="A75" s="409"/>
      <c r="B75" s="409"/>
    </row>
    <row r="76" spans="1:2">
      <c r="A76" s="409"/>
      <c r="B76" s="409"/>
    </row>
    <row r="77" spans="1:2">
      <c r="A77" s="409"/>
      <c r="B77" s="409"/>
    </row>
    <row r="78" spans="1:2">
      <c r="A78" s="409"/>
      <c r="B78" s="409"/>
    </row>
    <row r="79" spans="1:2">
      <c r="A79" s="409"/>
      <c r="B79" s="409"/>
    </row>
    <row r="80" spans="1:2">
      <c r="A80" s="409"/>
      <c r="B80" s="409"/>
    </row>
    <row r="81" spans="1:2">
      <c r="A81" s="409"/>
      <c r="B81" s="409"/>
    </row>
    <row r="82" spans="1:2">
      <c r="A82" s="409"/>
      <c r="B82" s="409"/>
    </row>
    <row r="83" spans="1:2">
      <c r="A83" s="409"/>
      <c r="B83" s="409"/>
    </row>
    <row r="84" spans="1:2">
      <c r="A84" s="409"/>
      <c r="B84" s="409"/>
    </row>
    <row r="85" spans="1:2">
      <c r="A85" s="409"/>
      <c r="B85" s="409"/>
    </row>
    <row r="86" spans="1:2">
      <c r="A86" s="409"/>
      <c r="B86" s="409"/>
    </row>
    <row r="87" spans="1:2">
      <c r="A87" s="409"/>
      <c r="B87" s="409"/>
    </row>
    <row r="88" spans="1:2">
      <c r="A88" s="409"/>
      <c r="B88" s="409"/>
    </row>
    <row r="89" spans="1:2">
      <c r="A89" s="409"/>
      <c r="B89" s="409"/>
    </row>
    <row r="90" spans="1:2">
      <c r="A90" s="409"/>
      <c r="B90" s="409"/>
    </row>
    <row r="91" spans="1:2">
      <c r="A91" s="409"/>
      <c r="B91" s="409"/>
    </row>
    <row r="92" spans="1:2">
      <c r="A92" s="409"/>
      <c r="B92" s="409"/>
    </row>
    <row r="93" spans="1:2">
      <c r="A93" s="409"/>
      <c r="B93" s="409"/>
    </row>
    <row r="94" spans="1:2">
      <c r="A94" s="409"/>
      <c r="B94" s="409"/>
    </row>
    <row r="95" spans="1:2">
      <c r="A95" s="409"/>
      <c r="B95" s="409"/>
    </row>
    <row r="96" spans="1:2">
      <c r="A96" s="409"/>
      <c r="B96" s="409"/>
    </row>
    <row r="97" spans="1:2">
      <c r="A97" s="409"/>
      <c r="B97" s="409"/>
    </row>
    <row r="98" spans="1:2">
      <c r="A98" s="409"/>
      <c r="B98" s="409"/>
    </row>
    <row r="99" spans="1:2">
      <c r="A99" s="409"/>
      <c r="B99" s="409"/>
    </row>
    <row r="100" spans="1:2">
      <c r="A100" s="409"/>
      <c r="B100" s="409"/>
    </row>
    <row r="101" spans="1:2">
      <c r="A101" s="409"/>
      <c r="B101" s="409"/>
    </row>
    <row r="102" spans="1:2">
      <c r="A102" s="409"/>
      <c r="B102" s="409"/>
    </row>
    <row r="103" spans="1:2">
      <c r="A103" s="409"/>
      <c r="B103" s="409"/>
    </row>
    <row r="104" spans="1:2">
      <c r="A104" s="409"/>
      <c r="B104" s="409"/>
    </row>
    <row r="105" spans="1:2">
      <c r="A105" s="409"/>
      <c r="B105" s="409"/>
    </row>
    <row r="106" spans="1:2">
      <c r="A106" s="409"/>
      <c r="B106" s="409"/>
    </row>
    <row r="107" spans="1:2">
      <c r="A107" s="409"/>
      <c r="B107" s="409"/>
    </row>
    <row r="108" spans="1:2">
      <c r="A108" s="409"/>
      <c r="B108" s="409"/>
    </row>
    <row r="109" spans="1:2">
      <c r="A109" s="409"/>
      <c r="B109" s="409"/>
    </row>
    <row r="110" spans="1:2">
      <c r="A110" s="409"/>
      <c r="B110" s="409"/>
    </row>
    <row r="111" spans="1:2">
      <c r="A111" s="409"/>
      <c r="B111" s="409"/>
    </row>
    <row r="112" spans="1:2">
      <c r="A112" s="409"/>
      <c r="B112" s="409"/>
    </row>
    <row r="113" spans="1:2">
      <c r="A113" s="409"/>
      <c r="B113" s="409"/>
    </row>
    <row r="114" spans="1:2">
      <c r="A114" s="409"/>
      <c r="B114" s="409"/>
    </row>
    <row r="115" spans="1:2">
      <c r="A115" s="409"/>
      <c r="B115" s="409"/>
    </row>
    <row r="116" spans="1:2">
      <c r="A116" s="409"/>
      <c r="B116" s="409"/>
    </row>
    <row r="117" spans="1:2">
      <c r="A117" s="409"/>
      <c r="B117" s="409"/>
    </row>
    <row r="118" spans="1:2">
      <c r="A118" s="409"/>
      <c r="B118" s="409"/>
    </row>
    <row r="119" spans="1:2">
      <c r="A119" s="409"/>
      <c r="B119" s="409"/>
    </row>
    <row r="120" spans="1:2">
      <c r="A120" s="409"/>
      <c r="B120" s="409"/>
    </row>
    <row r="121" spans="1:2">
      <c r="A121" s="409"/>
      <c r="B121" s="409"/>
    </row>
    <row r="122" spans="1:2">
      <c r="A122" s="409"/>
      <c r="B122" s="409"/>
    </row>
    <row r="123" spans="1:2">
      <c r="A123" s="409"/>
      <c r="B123" s="409"/>
    </row>
    <row r="124" spans="1:2">
      <c r="A124" s="409"/>
      <c r="B124" s="409"/>
    </row>
    <row r="125" spans="1:2">
      <c r="A125" s="409"/>
      <c r="B125" s="409"/>
    </row>
    <row r="126" spans="1:2">
      <c r="A126" s="409"/>
      <c r="B126" s="409"/>
    </row>
    <row r="127" spans="1:2">
      <c r="A127" s="409"/>
      <c r="B127" s="409"/>
    </row>
    <row r="128" spans="1:2">
      <c r="A128" s="409"/>
      <c r="B128" s="409"/>
    </row>
    <row r="129" spans="1:2">
      <c r="A129" s="409"/>
      <c r="B129" s="409"/>
    </row>
    <row r="130" spans="1:2">
      <c r="A130" s="409"/>
      <c r="B130" s="409"/>
    </row>
    <row r="131" spans="1:2">
      <c r="A131" s="409"/>
      <c r="B131" s="409"/>
    </row>
    <row r="132" spans="1:2">
      <c r="A132" s="409"/>
      <c r="B132" s="409"/>
    </row>
    <row r="133" spans="1:2">
      <c r="A133" s="409"/>
      <c r="B133" s="409"/>
    </row>
    <row r="134" spans="1:2">
      <c r="A134" s="409"/>
      <c r="B134" s="409"/>
    </row>
    <row r="135" spans="1:2">
      <c r="A135" s="409"/>
      <c r="B135" s="409"/>
    </row>
    <row r="136" spans="1:2">
      <c r="A136" s="409"/>
      <c r="B136" s="409"/>
    </row>
    <row r="137" spans="1:2">
      <c r="A137" s="409"/>
      <c r="B137" s="409"/>
    </row>
    <row r="138" spans="1:2">
      <c r="A138" s="409"/>
      <c r="B138" s="409"/>
    </row>
    <row r="139" spans="1:2">
      <c r="A139" s="409"/>
      <c r="B139" s="409"/>
    </row>
    <row r="140" spans="1:2">
      <c r="A140" s="409"/>
      <c r="B140" s="409"/>
    </row>
    <row r="141" spans="1:2">
      <c r="A141" s="409"/>
      <c r="B141" s="409"/>
    </row>
    <row r="142" spans="1:2">
      <c r="A142" s="409"/>
      <c r="B142" s="409"/>
    </row>
    <row r="143" spans="1:2">
      <c r="A143" s="409"/>
      <c r="B143" s="409"/>
    </row>
    <row r="144" spans="1:2">
      <c r="A144" s="409"/>
      <c r="B144" s="409"/>
    </row>
    <row r="145" spans="1:2">
      <c r="A145" s="409"/>
      <c r="B145" s="409"/>
    </row>
    <row r="146" spans="1:2">
      <c r="A146" s="409"/>
      <c r="B146" s="409"/>
    </row>
    <row r="147" spans="1:2">
      <c r="A147" s="409"/>
      <c r="B147" s="409"/>
    </row>
    <row r="148" spans="1:2">
      <c r="A148" s="409"/>
      <c r="B148" s="409"/>
    </row>
    <row r="149" spans="1:2">
      <c r="A149" s="409"/>
      <c r="B149" s="409"/>
    </row>
    <row r="150" spans="1:2">
      <c r="A150" s="409"/>
      <c r="B150" s="409"/>
    </row>
    <row r="151" spans="1:2">
      <c r="A151" s="409"/>
      <c r="B151" s="409"/>
    </row>
    <row r="152" spans="1:2">
      <c r="A152" s="409"/>
      <c r="B152" s="409"/>
    </row>
    <row r="153" spans="1:2">
      <c r="A153" s="409"/>
      <c r="B153" s="409"/>
    </row>
    <row r="154" spans="1:2">
      <c r="A154" s="409"/>
      <c r="B154" s="409"/>
    </row>
    <row r="155" spans="1:2">
      <c r="A155" s="409"/>
      <c r="B155" s="409"/>
    </row>
    <row r="156" spans="1:2">
      <c r="A156" s="409"/>
      <c r="B156" s="409"/>
    </row>
    <row r="157" spans="1:2">
      <c r="A157" s="409"/>
      <c r="B157" s="409"/>
    </row>
    <row r="158" spans="1:2">
      <c r="A158" s="409"/>
      <c r="B158" s="409"/>
    </row>
    <row r="159" spans="1:2">
      <c r="A159" s="409"/>
      <c r="B159" s="409"/>
    </row>
    <row r="160" spans="1:2">
      <c r="A160" s="409"/>
      <c r="B160" s="409"/>
    </row>
    <row r="161" spans="1:2">
      <c r="A161" s="409"/>
      <c r="B161" s="409"/>
    </row>
    <row r="162" spans="1:2">
      <c r="A162" s="409"/>
      <c r="B162" s="409"/>
    </row>
    <row r="163" spans="1:2">
      <c r="A163" s="409"/>
      <c r="B163" s="409"/>
    </row>
    <row r="164" spans="1:2">
      <c r="A164" s="409"/>
      <c r="B164" s="409"/>
    </row>
    <row r="165" spans="1:2">
      <c r="A165" s="409"/>
      <c r="B165" s="409"/>
    </row>
    <row r="166" spans="1:2">
      <c r="A166" s="409"/>
      <c r="B166" s="409"/>
    </row>
    <row r="167" spans="1:2">
      <c r="A167" s="409"/>
      <c r="B167" s="409"/>
    </row>
    <row r="168" spans="1:2">
      <c r="A168" s="409"/>
      <c r="B168" s="409"/>
    </row>
    <row r="169" spans="1:2">
      <c r="A169" s="409"/>
      <c r="B169" s="409"/>
    </row>
    <row r="170" spans="1:2">
      <c r="A170" s="409"/>
      <c r="B170" s="409"/>
    </row>
    <row r="171" spans="1:2">
      <c r="A171" s="409"/>
      <c r="B171" s="409"/>
    </row>
    <row r="172" spans="1:2">
      <c r="A172" s="409"/>
      <c r="B172" s="409"/>
    </row>
    <row r="173" spans="1:2">
      <c r="A173" s="409"/>
      <c r="B173" s="409"/>
    </row>
    <row r="174" spans="1:2">
      <c r="A174" s="410"/>
      <c r="B174" s="410"/>
    </row>
    <row r="175" spans="1:2">
      <c r="A175" s="410"/>
      <c r="B175" s="410"/>
    </row>
    <row r="176" spans="1:2">
      <c r="A176" s="410"/>
      <c r="B176" s="410"/>
    </row>
    <row r="177" spans="1:2">
      <c r="A177" s="410"/>
      <c r="B177" s="410"/>
    </row>
    <row r="178" spans="1:2">
      <c r="A178" s="410"/>
      <c r="B178" s="410"/>
    </row>
    <row r="179" spans="1:2">
      <c r="A179" s="410"/>
      <c r="B179" s="410"/>
    </row>
    <row r="180" spans="1:2">
      <c r="A180" s="410"/>
      <c r="B180" s="410"/>
    </row>
    <row r="181" spans="1:2">
      <c r="A181" s="410"/>
      <c r="B181" s="410"/>
    </row>
    <row r="182" spans="1:2">
      <c r="A182" s="410"/>
      <c r="B182" s="410"/>
    </row>
    <row r="183" spans="1:2">
      <c r="A183" s="410"/>
      <c r="B183" s="410"/>
    </row>
    <row r="184" spans="1:2">
      <c r="A184" s="410"/>
      <c r="B184" s="410"/>
    </row>
    <row r="185" spans="1:2">
      <c r="A185" s="410"/>
      <c r="B185" s="410"/>
    </row>
    <row r="186" spans="1:2">
      <c r="A186" s="410"/>
      <c r="B186" s="410"/>
    </row>
    <row r="187" spans="1:2">
      <c r="A187" s="410"/>
      <c r="B187" s="410"/>
    </row>
    <row r="188" spans="1:2">
      <c r="A188" s="410"/>
      <c r="B188" s="410"/>
    </row>
    <row r="189" spans="1:2">
      <c r="A189" s="410"/>
      <c r="B189" s="410"/>
    </row>
    <row r="190" spans="1:2">
      <c r="A190" s="410"/>
      <c r="B190" s="410"/>
    </row>
    <row r="191" spans="1:2">
      <c r="A191" s="410"/>
      <c r="B191" s="410"/>
    </row>
    <row r="192" spans="1:2">
      <c r="A192" s="410"/>
      <c r="B192" s="410"/>
    </row>
    <row r="193" spans="1:2">
      <c r="A193" s="410"/>
      <c r="B193" s="410"/>
    </row>
    <row r="194" spans="1:2">
      <c r="A194" s="410"/>
      <c r="B194" s="410"/>
    </row>
    <row r="195" spans="1:2">
      <c r="A195" s="410"/>
      <c r="B195" s="410"/>
    </row>
    <row r="196" spans="1:2">
      <c r="A196" s="410"/>
      <c r="B196" s="410"/>
    </row>
    <row r="197" spans="1:2">
      <c r="A197" s="410"/>
      <c r="B197" s="410"/>
    </row>
    <row r="198" spans="1:2">
      <c r="A198" s="410"/>
      <c r="B198" s="410"/>
    </row>
    <row r="199" spans="1:2">
      <c r="A199" s="410"/>
      <c r="B199" s="410"/>
    </row>
    <row r="200" spans="1:2">
      <c r="A200" s="410"/>
      <c r="B200" s="410"/>
    </row>
    <row r="201" spans="1:2">
      <c r="A201" s="410"/>
      <c r="B201" s="410"/>
    </row>
    <row r="202" spans="1:2">
      <c r="A202" s="410"/>
      <c r="B202" s="410"/>
    </row>
    <row r="203" spans="1:2">
      <c r="A203" s="410"/>
      <c r="B203" s="410"/>
    </row>
    <row r="204" spans="1:2">
      <c r="A204" s="410"/>
      <c r="B204" s="410"/>
    </row>
    <row r="205" spans="1:2">
      <c r="A205" s="410"/>
      <c r="B205" s="410"/>
    </row>
    <row r="206" spans="1:2">
      <c r="A206" s="410"/>
      <c r="B206" s="410"/>
    </row>
    <row r="207" spans="1:2">
      <c r="A207" s="410"/>
      <c r="B207" s="410"/>
    </row>
    <row r="208" spans="1:2">
      <c r="A208" s="410"/>
      <c r="B208" s="410"/>
    </row>
    <row r="209" spans="1:2">
      <c r="A209" s="410"/>
      <c r="B209" s="410"/>
    </row>
    <row r="210" spans="1:2">
      <c r="A210" s="410"/>
      <c r="B210" s="410"/>
    </row>
    <row r="211" spans="1:2">
      <c r="A211" s="410"/>
      <c r="B211" s="410"/>
    </row>
    <row r="212" spans="1:2">
      <c r="A212" s="410"/>
      <c r="B212" s="410"/>
    </row>
    <row r="213" spans="1:2">
      <c r="A213" s="410"/>
      <c r="B213" s="410"/>
    </row>
    <row r="214" spans="1:2">
      <c r="A214" s="410"/>
      <c r="B214" s="410"/>
    </row>
    <row r="215" spans="1:2">
      <c r="A215" s="410"/>
      <c r="B215" s="410"/>
    </row>
    <row r="216" spans="1:2">
      <c r="A216" s="410"/>
      <c r="B216" s="410"/>
    </row>
    <row r="217" spans="1:2">
      <c r="A217" s="410"/>
      <c r="B217" s="410"/>
    </row>
    <row r="218" spans="1:2">
      <c r="A218" s="410"/>
      <c r="B218" s="410"/>
    </row>
    <row r="219" spans="1:2">
      <c r="A219" s="410"/>
      <c r="B219" s="410"/>
    </row>
    <row r="220" spans="1:2">
      <c r="A220" s="410"/>
      <c r="B220" s="410"/>
    </row>
    <row r="221" spans="1:2">
      <c r="A221" s="410"/>
      <c r="B221" s="410"/>
    </row>
    <row r="222" spans="1:2">
      <c r="A222" s="410"/>
      <c r="B222" s="410"/>
    </row>
    <row r="223" spans="1:2">
      <c r="A223" s="410"/>
      <c r="B223" s="410"/>
    </row>
    <row r="224" spans="1:2">
      <c r="A224" s="410"/>
      <c r="B224" s="410"/>
    </row>
    <row r="225" spans="1:2">
      <c r="A225" s="410"/>
      <c r="B225" s="410"/>
    </row>
    <row r="226" spans="1:2">
      <c r="A226" s="410"/>
      <c r="B226" s="410"/>
    </row>
    <row r="227" spans="1:2">
      <c r="A227" s="410"/>
      <c r="B227" s="410"/>
    </row>
    <row r="228" spans="1:2">
      <c r="A228" s="410"/>
      <c r="B228" s="410"/>
    </row>
    <row r="229" spans="1:2">
      <c r="A229" s="410"/>
      <c r="B229" s="410"/>
    </row>
    <row r="230" spans="1:2">
      <c r="A230" s="410"/>
      <c r="B230" s="410"/>
    </row>
    <row r="231" spans="1:2">
      <c r="A231" s="410"/>
      <c r="B231" s="410"/>
    </row>
  </sheetData>
  <mergeCells count="1">
    <mergeCell ref="A2:B2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50"/>
  <sheetViews>
    <sheetView showZeros="0" view="pageBreakPreview" zoomScaleNormal="100" workbookViewId="0">
      <pane xSplit="1" ySplit="4" topLeftCell="B5" activePane="bottomRight" state="frozen"/>
      <selection/>
      <selection pane="topRight"/>
      <selection pane="bottomLeft"/>
      <selection pane="bottomRight" activeCell="G23" sqref="G23"/>
    </sheetView>
  </sheetViews>
  <sheetFormatPr defaultColWidth="8.75" defaultRowHeight="19.5" customHeight="1" outlineLevelCol="6"/>
  <cols>
    <col min="1" max="1" width="28.25" style="382" customWidth="1"/>
    <col min="2" max="2" width="9.75" style="382" customWidth="1"/>
    <col min="3" max="3" width="23.75" style="382" customWidth="1"/>
    <col min="4" max="4" width="10.25" style="382" customWidth="1"/>
    <col min="5" max="5" width="9" style="382" customWidth="1"/>
    <col min="6" max="6" width="13.25" style="382" customWidth="1"/>
    <col min="7" max="7" width="11.5" style="382" customWidth="1"/>
    <col min="8" max="8" width="10.625" style="382" customWidth="1"/>
    <col min="9" max="9" width="10.375" style="382" customWidth="1"/>
    <col min="10" max="32" width="9" style="382" customWidth="1"/>
    <col min="33" max="16384" width="8.75" style="382"/>
  </cols>
  <sheetData>
    <row r="1" s="377" customFormat="1" customHeight="1" spans="1:1">
      <c r="A1" s="377" t="s">
        <v>1050</v>
      </c>
    </row>
    <row r="2" s="378" customFormat="1" ht="48.75" customHeight="1" spans="1:4">
      <c r="A2" s="383" t="s">
        <v>1051</v>
      </c>
      <c r="B2" s="383"/>
      <c r="C2" s="383"/>
      <c r="D2" s="383"/>
    </row>
    <row r="3" customHeight="1" spans="3:4">
      <c r="C3" s="381"/>
      <c r="D3" s="384" t="s">
        <v>2</v>
      </c>
    </row>
    <row r="4" ht="27.95" customHeight="1" spans="1:4">
      <c r="A4" s="385" t="s">
        <v>3</v>
      </c>
      <c r="B4" s="385" t="s">
        <v>4</v>
      </c>
      <c r="C4" s="385" t="s">
        <v>3</v>
      </c>
      <c r="D4" s="385" t="s">
        <v>5</v>
      </c>
    </row>
    <row r="5" ht="27.95" customHeight="1" spans="1:4">
      <c r="A5" s="326" t="s">
        <v>1052</v>
      </c>
      <c r="B5" s="393">
        <v>0</v>
      </c>
      <c r="C5" s="386" t="s">
        <v>19</v>
      </c>
      <c r="D5" s="387">
        <v>39</v>
      </c>
    </row>
    <row r="6" ht="27.95" customHeight="1" spans="1:4">
      <c r="A6" s="326" t="s">
        <v>1053</v>
      </c>
      <c r="B6" s="261">
        <v>0</v>
      </c>
      <c r="C6" s="386" t="s">
        <v>1054</v>
      </c>
      <c r="D6" s="261">
        <v>39</v>
      </c>
    </row>
    <row r="7" ht="27.95" customHeight="1" spans="1:4">
      <c r="A7" s="326" t="s">
        <v>1055</v>
      </c>
      <c r="B7" s="261">
        <v>0</v>
      </c>
      <c r="C7" s="388" t="s">
        <v>1056</v>
      </c>
      <c r="D7" s="261">
        <v>0</v>
      </c>
    </row>
    <row r="8" ht="27.95" customHeight="1" spans="1:4">
      <c r="A8" s="326" t="s">
        <v>1057</v>
      </c>
      <c r="B8" s="261">
        <v>0</v>
      </c>
      <c r="C8" s="386" t="s">
        <v>27</v>
      </c>
      <c r="D8" s="387">
        <f>SUM(D9:D15)</f>
        <v>830999</v>
      </c>
    </row>
    <row r="9" ht="27.95" customHeight="1" spans="1:4">
      <c r="A9" s="326" t="s">
        <v>1058</v>
      </c>
      <c r="B9" s="261">
        <v>21540</v>
      </c>
      <c r="C9" s="386" t="s">
        <v>1059</v>
      </c>
      <c r="D9" s="261">
        <f>707141-329</f>
        <v>706812</v>
      </c>
    </row>
    <row r="10" ht="27.95" customHeight="1" spans="1:4">
      <c r="A10" s="326" t="s">
        <v>1060</v>
      </c>
      <c r="B10" s="261">
        <v>5572</v>
      </c>
      <c r="C10" s="386" t="s">
        <v>1061</v>
      </c>
      <c r="D10" s="261">
        <v>20240</v>
      </c>
    </row>
    <row r="11" ht="27.95" customHeight="1" spans="1:4">
      <c r="A11" s="326" t="s">
        <v>1062</v>
      </c>
      <c r="B11" s="261">
        <v>928582</v>
      </c>
      <c r="C11" s="386" t="s">
        <v>1063</v>
      </c>
      <c r="D11" s="261">
        <v>4872</v>
      </c>
    </row>
    <row r="12" ht="27.95" customHeight="1" spans="1:4">
      <c r="A12" s="394" t="s">
        <v>1064</v>
      </c>
      <c r="B12" s="261">
        <v>0</v>
      </c>
      <c r="C12" s="386" t="s">
        <v>1065</v>
      </c>
      <c r="D12" s="261">
        <v>48575</v>
      </c>
    </row>
    <row r="13" ht="27.95" customHeight="1" spans="1:4">
      <c r="A13" s="326" t="s">
        <v>1066</v>
      </c>
      <c r="B13" s="261">
        <v>0</v>
      </c>
      <c r="C13" s="386" t="s">
        <v>1067</v>
      </c>
      <c r="D13" s="261">
        <v>9300</v>
      </c>
    </row>
    <row r="14" ht="27.95" customHeight="1" spans="1:4">
      <c r="A14" s="326" t="s">
        <v>1068</v>
      </c>
      <c r="B14" s="261">
        <v>53575</v>
      </c>
      <c r="C14" s="386" t="s">
        <v>1069</v>
      </c>
      <c r="D14" s="261">
        <v>41200</v>
      </c>
    </row>
    <row r="15" ht="27.95" customHeight="1" spans="1:4">
      <c r="A15" s="326" t="s">
        <v>1070</v>
      </c>
      <c r="B15" s="261">
        <v>0</v>
      </c>
      <c r="C15" s="386" t="s">
        <v>1071</v>
      </c>
      <c r="D15" s="261">
        <v>0</v>
      </c>
    </row>
    <row r="16" ht="27.95" customHeight="1" spans="1:4">
      <c r="A16" s="326" t="s">
        <v>1072</v>
      </c>
      <c r="B16" s="261">
        <v>0</v>
      </c>
      <c r="C16" s="386" t="s">
        <v>29</v>
      </c>
      <c r="D16" s="387">
        <v>23754</v>
      </c>
    </row>
    <row r="17" ht="27.95" customHeight="1" spans="1:4">
      <c r="A17" s="326" t="s">
        <v>1073</v>
      </c>
      <c r="B17" s="261">
        <v>0</v>
      </c>
      <c r="C17" s="388" t="s">
        <v>1074</v>
      </c>
      <c r="D17" s="261">
        <v>7911</v>
      </c>
    </row>
    <row r="18" ht="27.95" customHeight="1" spans="1:4">
      <c r="A18" s="326" t="s">
        <v>1075</v>
      </c>
      <c r="B18" s="261">
        <v>10500</v>
      </c>
      <c r="C18" s="388" t="s">
        <v>1076</v>
      </c>
      <c r="D18" s="261">
        <v>15843</v>
      </c>
    </row>
    <row r="19" ht="27.95" customHeight="1" spans="1:4">
      <c r="A19" s="326" t="s">
        <v>1077</v>
      </c>
      <c r="B19" s="261">
        <v>0</v>
      </c>
      <c r="C19" s="388" t="s">
        <v>1078</v>
      </c>
      <c r="D19" s="261">
        <v>0</v>
      </c>
    </row>
    <row r="20" ht="27.95" customHeight="1" spans="1:4">
      <c r="A20" s="326" t="s">
        <v>1079</v>
      </c>
      <c r="B20" s="261">
        <v>35581</v>
      </c>
      <c r="C20" s="388" t="s">
        <v>1080</v>
      </c>
      <c r="D20" s="261">
        <v>0</v>
      </c>
    </row>
    <row r="21" ht="27.95" customHeight="1" spans="1:4">
      <c r="A21" s="326"/>
      <c r="B21" s="261"/>
      <c r="C21" s="386" t="s">
        <v>31</v>
      </c>
      <c r="D21" s="387">
        <v>0</v>
      </c>
    </row>
    <row r="22" ht="27.95" customHeight="1" spans="1:4">
      <c r="A22" s="326"/>
      <c r="B22" s="261"/>
      <c r="C22" s="388" t="s">
        <v>1081</v>
      </c>
      <c r="D22" s="261">
        <v>0</v>
      </c>
    </row>
    <row r="23" ht="27.95" customHeight="1" spans="1:4">
      <c r="A23" s="396"/>
      <c r="B23" s="396"/>
      <c r="C23" s="386" t="s">
        <v>49</v>
      </c>
      <c r="D23" s="387">
        <f>D24+D25</f>
        <v>56989</v>
      </c>
    </row>
    <row r="24" s="379" customFormat="1" ht="27.95" customHeight="1" spans="1:4">
      <c r="A24" s="397"/>
      <c r="B24" s="261"/>
      <c r="C24" s="388" t="s">
        <v>1082</v>
      </c>
      <c r="D24" s="389">
        <f>154081-100368</f>
        <v>53713</v>
      </c>
    </row>
    <row r="25" s="379" customFormat="1" ht="27.95" customHeight="1" spans="1:4">
      <c r="A25" s="397"/>
      <c r="B25" s="393"/>
      <c r="C25" s="388" t="s">
        <v>1083</v>
      </c>
      <c r="D25" s="389">
        <v>3276</v>
      </c>
    </row>
    <row r="26" ht="27.95" customHeight="1" spans="1:4">
      <c r="A26" s="396"/>
      <c r="B26" s="393"/>
      <c r="C26" s="315" t="s">
        <v>1084</v>
      </c>
      <c r="D26" s="389">
        <v>0</v>
      </c>
    </row>
    <row r="27" ht="27.95" customHeight="1" spans="1:4">
      <c r="A27" s="396"/>
      <c r="B27" s="393"/>
      <c r="C27" s="386" t="s">
        <v>51</v>
      </c>
      <c r="D27" s="389">
        <v>195242</v>
      </c>
    </row>
    <row r="28" ht="27.95" customHeight="1" spans="1:4">
      <c r="A28" s="396"/>
      <c r="B28" s="261"/>
      <c r="C28" s="386" t="s">
        <v>53</v>
      </c>
      <c r="D28" s="389">
        <v>528</v>
      </c>
    </row>
    <row r="29" ht="27.95" customHeight="1" spans="1:4">
      <c r="A29" s="390" t="s">
        <v>1085</v>
      </c>
      <c r="B29" s="389">
        <f>SUM(B8:B21)</f>
        <v>1055350</v>
      </c>
      <c r="C29" s="390" t="s">
        <v>1086</v>
      </c>
      <c r="D29" s="389">
        <f>D28+D27+D23+D16+D8+D5</f>
        <v>1107551</v>
      </c>
    </row>
    <row r="30" ht="27.95" customHeight="1" spans="1:4">
      <c r="A30" s="262" t="s">
        <v>1087</v>
      </c>
      <c r="B30" s="389">
        <f>B31+B34+B35</f>
        <v>667282</v>
      </c>
      <c r="C30" s="262" t="s">
        <v>1088</v>
      </c>
      <c r="D30" s="389">
        <f>D31+D34+D35</f>
        <v>615081</v>
      </c>
    </row>
    <row r="31" ht="27.95" customHeight="1" spans="1:4">
      <c r="A31" s="262" t="s">
        <v>1089</v>
      </c>
      <c r="B31" s="389">
        <f>B32+B33</f>
        <v>30780</v>
      </c>
      <c r="C31" s="262" t="s">
        <v>1090</v>
      </c>
      <c r="D31" s="389">
        <v>0</v>
      </c>
    </row>
    <row r="32" ht="27.95" customHeight="1" spans="1:7">
      <c r="A32" s="262" t="s">
        <v>1091</v>
      </c>
      <c r="B32" s="389">
        <v>26488</v>
      </c>
      <c r="C32" s="262" t="s">
        <v>1092</v>
      </c>
      <c r="D32" s="389">
        <v>0</v>
      </c>
      <c r="G32" s="398"/>
    </row>
    <row r="33" s="380" customFormat="1" ht="27.95" customHeight="1" spans="1:5">
      <c r="A33" s="262" t="s">
        <v>1093</v>
      </c>
      <c r="B33" s="389">
        <v>4292</v>
      </c>
      <c r="C33" s="262" t="s">
        <v>1094</v>
      </c>
      <c r="D33" s="389">
        <v>0</v>
      </c>
      <c r="E33" s="382"/>
    </row>
    <row r="34" s="380" customFormat="1" ht="27.95" customHeight="1" spans="1:5">
      <c r="A34" s="262" t="s">
        <v>1095</v>
      </c>
      <c r="B34" s="389">
        <f>183199-100697</f>
        <v>82502</v>
      </c>
      <c r="C34" s="262" t="s">
        <v>1096</v>
      </c>
      <c r="D34" s="389">
        <v>0</v>
      </c>
      <c r="E34" s="382"/>
    </row>
    <row r="35" s="380" customFormat="1" ht="27.95" customHeight="1" spans="1:5">
      <c r="A35" s="395" t="s">
        <v>1097</v>
      </c>
      <c r="B35" s="389">
        <v>554000</v>
      </c>
      <c r="C35" s="391" t="s">
        <v>1098</v>
      </c>
      <c r="D35" s="389">
        <f>61081+554000</f>
        <v>615081</v>
      </c>
      <c r="E35" s="382"/>
    </row>
    <row r="36" s="380" customFormat="1" ht="27.95" customHeight="1" spans="1:5">
      <c r="A36" s="390" t="s">
        <v>68</v>
      </c>
      <c r="B36" s="389">
        <f>B29+B30</f>
        <v>1722632</v>
      </c>
      <c r="C36" s="390" t="s">
        <v>69</v>
      </c>
      <c r="D36" s="261">
        <f>D29+D30</f>
        <v>1722632</v>
      </c>
      <c r="E36" s="382">
        <f>B36-D36</f>
        <v>0</v>
      </c>
    </row>
    <row r="37" s="380" customFormat="1" ht="27.95" customHeight="1" spans="1:4">
      <c r="A37" s="382"/>
      <c r="B37" s="382"/>
      <c r="C37" s="382"/>
      <c r="D37" s="399">
        <v>0</v>
      </c>
    </row>
    <row r="38" s="380" customFormat="1" ht="27.95" customHeight="1" spans="1:4">
      <c r="A38" s="382"/>
      <c r="B38" s="400"/>
      <c r="C38" s="382"/>
      <c r="D38" s="399"/>
    </row>
    <row r="39" ht="27.95" customHeight="1"/>
    <row r="40" ht="21.75" customHeight="1" spans="3:3">
      <c r="C40" s="398">
        <v>0</v>
      </c>
    </row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s="381" customFormat="1" ht="21.75" customHeight="1" spans="1:4">
      <c r="A47" s="382"/>
      <c r="B47" s="382"/>
      <c r="C47" s="382"/>
      <c r="D47" s="382"/>
    </row>
    <row r="48" ht="21.75" customHeight="1"/>
    <row r="50" s="381" customFormat="1" customHeight="1" spans="1:4">
      <c r="A50" s="382"/>
      <c r="B50" s="382"/>
      <c r="C50" s="382"/>
      <c r="D50" s="382"/>
    </row>
  </sheetData>
  <protectedRanges>
    <protectedRange sqref="B5:B22 B26:B27" name="区域1_1_1_1_1"/>
    <protectedRange sqref="B5:B8" name="区域1_1_1"/>
    <protectedRange sqref="B32:B35" name="区域1_2_1_1"/>
    <protectedRange sqref="D10:D15" name="区域1_3_1"/>
    <protectedRange sqref="B26:B27 B5:B22 B32" name="区域1_1_1_1"/>
    <protectedRange sqref="B33:B35" name="区域1_2_1_1_1"/>
    <protectedRange sqref="D5 D32" name="区域1_1_1_1_1_1"/>
    <protectedRange sqref="D33:D34" name="区域2_1_1_1"/>
    <protectedRange sqref="D14:D15" name="区域1_3_1_1"/>
    <protectedRange sqref="D9:D13" name="区域1_1_1_2"/>
  </protectedRanges>
  <mergeCells count="1">
    <mergeCell ref="A2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2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G29" sqref="G29"/>
    </sheetView>
  </sheetViews>
  <sheetFormatPr defaultColWidth="9" defaultRowHeight="19.5" customHeight="1" outlineLevelCol="1"/>
  <cols>
    <col min="1" max="1" width="38.875" style="382" customWidth="1"/>
    <col min="2" max="2" width="33.625" style="382" customWidth="1"/>
    <col min="3" max="29" width="9" style="382"/>
    <col min="30" max="253" width="8.75" style="382" customWidth="1"/>
    <col min="254" max="254" width="38.875" style="382" customWidth="1"/>
    <col min="255" max="255" width="33.625" style="382" customWidth="1"/>
    <col min="256" max="16384" width="9" style="382"/>
  </cols>
  <sheetData>
    <row r="1" s="377" customFormat="1" customHeight="1" spans="1:1">
      <c r="A1" s="377" t="s">
        <v>1099</v>
      </c>
    </row>
    <row r="2" s="378" customFormat="1" ht="48.75" customHeight="1" spans="1:2">
      <c r="A2" s="383" t="s">
        <v>1100</v>
      </c>
      <c r="B2" s="383"/>
    </row>
    <row r="3" ht="21" customHeight="1" spans="2:2">
      <c r="B3" s="384" t="s">
        <v>2</v>
      </c>
    </row>
    <row r="4" ht="21" customHeight="1" spans="1:2">
      <c r="A4" s="385" t="s">
        <v>3</v>
      </c>
      <c r="B4" s="385" t="s">
        <v>4</v>
      </c>
    </row>
    <row r="5" ht="21" customHeight="1" spans="1:2">
      <c r="A5" s="326" t="s">
        <v>1052</v>
      </c>
      <c r="B5" s="393"/>
    </row>
    <row r="6" ht="21" customHeight="1" spans="1:2">
      <c r="A6" s="326" t="s">
        <v>1053</v>
      </c>
      <c r="B6" s="261"/>
    </row>
    <row r="7" ht="21" customHeight="1" spans="1:2">
      <c r="A7" s="326" t="s">
        <v>1055</v>
      </c>
      <c r="B7" s="261"/>
    </row>
    <row r="8" ht="21" customHeight="1" spans="1:2">
      <c r="A8" s="326" t="s">
        <v>1057</v>
      </c>
      <c r="B8" s="261"/>
    </row>
    <row r="9" ht="21" customHeight="1" spans="1:2">
      <c r="A9" s="326" t="s">
        <v>1058</v>
      </c>
      <c r="B9" s="261">
        <v>21540</v>
      </c>
    </row>
    <row r="10" ht="21" customHeight="1" spans="1:2">
      <c r="A10" s="326" t="s">
        <v>1060</v>
      </c>
      <c r="B10" s="261">
        <v>5572</v>
      </c>
    </row>
    <row r="11" ht="21" customHeight="1" spans="1:2">
      <c r="A11" s="326" t="s">
        <v>1062</v>
      </c>
      <c r="B11" s="261">
        <v>928582</v>
      </c>
    </row>
    <row r="12" ht="21" customHeight="1" spans="1:2">
      <c r="A12" s="394" t="s">
        <v>1064</v>
      </c>
      <c r="B12" s="261">
        <v>0</v>
      </c>
    </row>
    <row r="13" ht="21" customHeight="1" spans="1:2">
      <c r="A13" s="326" t="s">
        <v>1066</v>
      </c>
      <c r="B13" s="261">
        <v>0</v>
      </c>
    </row>
    <row r="14" ht="21" customHeight="1" spans="1:2">
      <c r="A14" s="326" t="s">
        <v>1068</v>
      </c>
      <c r="B14" s="261">
        <v>53575</v>
      </c>
    </row>
    <row r="15" ht="21" customHeight="1" spans="1:2">
      <c r="A15" s="326" t="s">
        <v>1070</v>
      </c>
      <c r="B15" s="261">
        <v>0</v>
      </c>
    </row>
    <row r="16" ht="21" customHeight="1" spans="1:2">
      <c r="A16" s="326" t="s">
        <v>1072</v>
      </c>
      <c r="B16" s="261">
        <v>0</v>
      </c>
    </row>
    <row r="17" ht="21" customHeight="1" spans="1:2">
      <c r="A17" s="326" t="s">
        <v>1073</v>
      </c>
      <c r="B17" s="261">
        <v>0</v>
      </c>
    </row>
    <row r="18" ht="21" customHeight="1" spans="1:2">
      <c r="A18" s="326" t="s">
        <v>1075</v>
      </c>
      <c r="B18" s="261">
        <v>10500</v>
      </c>
    </row>
    <row r="19" ht="21" customHeight="1" spans="1:2">
      <c r="A19" s="326" t="s">
        <v>1077</v>
      </c>
      <c r="B19" s="261">
        <v>0</v>
      </c>
    </row>
    <row r="20" ht="21" customHeight="1" spans="1:2">
      <c r="A20" s="326" t="s">
        <v>1079</v>
      </c>
      <c r="B20" s="261">
        <v>35581</v>
      </c>
    </row>
    <row r="21" ht="21" customHeight="1" spans="1:2">
      <c r="A21" s="390" t="s">
        <v>1085</v>
      </c>
      <c r="B21" s="389">
        <f>SUM(B9:B20)</f>
        <v>1055350</v>
      </c>
    </row>
    <row r="22" ht="21" customHeight="1" spans="1:2">
      <c r="A22" s="262" t="s">
        <v>1087</v>
      </c>
      <c r="B22" s="389">
        <f>B23+B26+B27</f>
        <v>667282</v>
      </c>
    </row>
    <row r="23" ht="21" customHeight="1" spans="1:2">
      <c r="A23" s="262" t="s">
        <v>1089</v>
      </c>
      <c r="B23" s="389">
        <f>B24+B25</f>
        <v>30780</v>
      </c>
    </row>
    <row r="24" ht="21" customHeight="1" spans="1:2">
      <c r="A24" s="262" t="s">
        <v>1091</v>
      </c>
      <c r="B24" s="389">
        <v>26488</v>
      </c>
    </row>
    <row r="25" ht="21" customHeight="1" spans="1:2">
      <c r="A25" s="262" t="s">
        <v>1093</v>
      </c>
      <c r="B25" s="389">
        <v>4292</v>
      </c>
    </row>
    <row r="26" ht="21" customHeight="1" spans="1:2">
      <c r="A26" s="262" t="s">
        <v>1095</v>
      </c>
      <c r="B26" s="389">
        <f>183199-100697</f>
        <v>82502</v>
      </c>
    </row>
    <row r="27" s="381" customFormat="1" ht="21" customHeight="1" spans="1:2">
      <c r="A27" s="395" t="s">
        <v>1097</v>
      </c>
      <c r="B27" s="389">
        <v>554000</v>
      </c>
    </row>
    <row r="28" ht="21" customHeight="1" spans="1:2">
      <c r="A28" s="390" t="s">
        <v>68</v>
      </c>
      <c r="B28" s="389">
        <f>B21+B22</f>
        <v>1722632</v>
      </c>
    </row>
    <row r="29" s="381" customFormat="1" customHeight="1" spans="1:2">
      <c r="A29" s="382"/>
      <c r="B29" s="382"/>
    </row>
  </sheetData>
  <protectedRanges>
    <protectedRange sqref="B24:B25 B27" name="区域1_2_1"/>
    <protectedRange sqref="B5:B8" name="区域1_1_1"/>
    <protectedRange sqref="B9:B20" name="区域1_1_1_1"/>
    <protectedRange sqref="B26" name="区域1_2_1_1"/>
    <protectedRange sqref="B26" name="区域1_2_1_1_1"/>
  </protectedRanges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39"/>
  <sheetViews>
    <sheetView showZeros="0" workbookViewId="0">
      <pane xSplit="1" ySplit="4" topLeftCell="B30" activePane="bottomRight" state="frozen"/>
      <selection/>
      <selection pane="topRight"/>
      <selection pane="bottomLeft"/>
      <selection pane="bottomRight" activeCell="A1" sqref="A1"/>
    </sheetView>
  </sheetViews>
  <sheetFormatPr defaultColWidth="8.75" defaultRowHeight="12.75" outlineLevelCol="1"/>
  <cols>
    <col min="1" max="1" width="34.5" style="380" customWidth="1"/>
    <col min="2" max="2" width="37.75" style="602" customWidth="1"/>
    <col min="3" max="31" width="9" style="380" customWidth="1"/>
    <col min="32" max="16384" width="8.75" style="380"/>
  </cols>
  <sheetData>
    <row r="1" s="600" customFormat="1" ht="19.5" customHeight="1" spans="1:2">
      <c r="A1" s="600" t="s">
        <v>70</v>
      </c>
      <c r="B1" s="603"/>
    </row>
    <row r="2" s="601" customFormat="1" ht="48.75" customHeight="1" spans="1:2">
      <c r="A2" s="604" t="s">
        <v>71</v>
      </c>
      <c r="B2" s="604"/>
    </row>
    <row r="3" ht="26.1" customHeight="1" spans="2:2">
      <c r="B3" s="602" t="s">
        <v>2</v>
      </c>
    </row>
    <row r="4" ht="26.1" customHeight="1" spans="1:2">
      <c r="A4" s="277" t="s">
        <v>3</v>
      </c>
      <c r="B4" s="605" t="s">
        <v>4</v>
      </c>
    </row>
    <row r="5" ht="26.1" customHeight="1" spans="1:2">
      <c r="A5" s="260" t="s">
        <v>6</v>
      </c>
      <c r="B5" s="261">
        <f>B6+B22</f>
        <v>2353243</v>
      </c>
    </row>
    <row r="6" ht="26.1" customHeight="1" spans="1:2">
      <c r="A6" s="262" t="s">
        <v>8</v>
      </c>
      <c r="B6" s="261">
        <f>SUM(B7:B21)</f>
        <v>1479655</v>
      </c>
    </row>
    <row r="7" ht="26.1" customHeight="1" spans="1:2">
      <c r="A7" s="606" t="s">
        <v>10</v>
      </c>
      <c r="B7" s="261">
        <v>590399</v>
      </c>
    </row>
    <row r="8" ht="26.1" customHeight="1" spans="1:2">
      <c r="A8" s="606" t="s">
        <v>12</v>
      </c>
      <c r="B8" s="261">
        <v>136705</v>
      </c>
    </row>
    <row r="9" ht="26.1" customHeight="1" spans="1:2">
      <c r="A9" s="606" t="s">
        <v>14</v>
      </c>
      <c r="B9" s="261">
        <v>32210</v>
      </c>
    </row>
    <row r="10" ht="26.1" customHeight="1" spans="1:2">
      <c r="A10" s="606" t="s">
        <v>16</v>
      </c>
      <c r="B10" s="261">
        <v>149881</v>
      </c>
    </row>
    <row r="11" ht="26.1" customHeight="1" spans="1:2">
      <c r="A11" s="606" t="s">
        <v>18</v>
      </c>
      <c r="B11" s="261">
        <v>78862</v>
      </c>
    </row>
    <row r="12" ht="26.1" customHeight="1" spans="1:2">
      <c r="A12" s="606" t="s">
        <v>20</v>
      </c>
      <c r="B12" s="261">
        <v>50809</v>
      </c>
    </row>
    <row r="13" ht="26.1" customHeight="1" spans="1:2">
      <c r="A13" s="606" t="s">
        <v>22</v>
      </c>
      <c r="B13" s="261">
        <v>32284</v>
      </c>
    </row>
    <row r="14" ht="26.1" customHeight="1" spans="1:2">
      <c r="A14" s="606" t="s">
        <v>24</v>
      </c>
      <c r="B14" s="261">
        <v>125847</v>
      </c>
    </row>
    <row r="15" ht="26.1" customHeight="1" spans="1:2">
      <c r="A15" s="606" t="s">
        <v>26</v>
      </c>
      <c r="B15" s="261">
        <v>65954</v>
      </c>
    </row>
    <row r="16" ht="26.1" customHeight="1" spans="1:2">
      <c r="A16" s="606" t="s">
        <v>28</v>
      </c>
      <c r="B16" s="261">
        <v>27918</v>
      </c>
    </row>
    <row r="17" ht="26.1" customHeight="1" spans="1:2">
      <c r="A17" s="606" t="s">
        <v>30</v>
      </c>
      <c r="B17" s="261">
        <v>64002</v>
      </c>
    </row>
    <row r="18" ht="26.1" customHeight="1" spans="1:2">
      <c r="A18" s="606" t="s">
        <v>32</v>
      </c>
      <c r="B18" s="261">
        <v>85453</v>
      </c>
    </row>
    <row r="19" ht="26.1" customHeight="1" spans="1:2">
      <c r="A19" s="606" t="s">
        <v>34</v>
      </c>
      <c r="B19" s="261">
        <v>10136</v>
      </c>
    </row>
    <row r="20" ht="26.1" customHeight="1" spans="1:2">
      <c r="A20" s="606" t="s">
        <v>36</v>
      </c>
      <c r="B20" s="261">
        <v>29195</v>
      </c>
    </row>
    <row r="21" ht="26.1" customHeight="1" spans="1:2">
      <c r="A21" s="606" t="s">
        <v>38</v>
      </c>
      <c r="B21" s="261">
        <v>0</v>
      </c>
    </row>
    <row r="22" ht="26.1" customHeight="1" spans="1:2">
      <c r="A22" s="262" t="s">
        <v>40</v>
      </c>
      <c r="B22" s="261">
        <f>SUM(B23:B30)</f>
        <v>873588</v>
      </c>
    </row>
    <row r="23" ht="26.1" customHeight="1" spans="1:2">
      <c r="A23" s="606" t="s">
        <v>42</v>
      </c>
      <c r="B23" s="261">
        <v>242447</v>
      </c>
    </row>
    <row r="24" ht="26.1" customHeight="1" spans="1:2">
      <c r="A24" s="606" t="s">
        <v>44</v>
      </c>
      <c r="B24" s="261">
        <v>65828</v>
      </c>
    </row>
    <row r="25" ht="26.1" customHeight="1" spans="1:2">
      <c r="A25" s="606" t="s">
        <v>46</v>
      </c>
      <c r="B25" s="261">
        <v>74206</v>
      </c>
    </row>
    <row r="26" ht="26.1" customHeight="1" spans="1:2">
      <c r="A26" s="606" t="s">
        <v>48</v>
      </c>
      <c r="B26" s="261">
        <v>97135</v>
      </c>
    </row>
    <row r="27" ht="26.1" customHeight="1" spans="1:2">
      <c r="A27" s="606" t="s">
        <v>50</v>
      </c>
      <c r="B27" s="261">
        <v>316496</v>
      </c>
    </row>
    <row r="28" ht="26.1" customHeight="1" spans="1:2">
      <c r="A28" s="606" t="s">
        <v>52</v>
      </c>
      <c r="B28" s="261">
        <v>3227</v>
      </c>
    </row>
    <row r="29" ht="26.1" customHeight="1" spans="1:2">
      <c r="A29" s="606" t="s">
        <v>54</v>
      </c>
      <c r="B29" s="261">
        <v>29594</v>
      </c>
    </row>
    <row r="30" ht="26.1" customHeight="1" spans="1:2">
      <c r="A30" s="606" t="s">
        <v>55</v>
      </c>
      <c r="B30" s="261">
        <v>44655</v>
      </c>
    </row>
    <row r="31" ht="26.1" customHeight="1" spans="1:2">
      <c r="A31" s="260" t="s">
        <v>56</v>
      </c>
      <c r="B31" s="261">
        <f>SUM(B32:B34)</f>
        <v>1595045</v>
      </c>
    </row>
    <row r="32" ht="26.1" customHeight="1" spans="1:2">
      <c r="A32" s="606" t="s">
        <v>58</v>
      </c>
      <c r="B32" s="261">
        <v>92196</v>
      </c>
    </row>
    <row r="33" ht="26.1" customHeight="1" spans="1:2">
      <c r="A33" s="606" t="s">
        <v>60</v>
      </c>
      <c r="B33" s="261">
        <f>'12.2025年转移支付分项目'!B14</f>
        <v>1471479</v>
      </c>
    </row>
    <row r="34" ht="26.1" customHeight="1" spans="1:2">
      <c r="A34" s="606" t="s">
        <v>62</v>
      </c>
      <c r="B34" s="261">
        <v>31370</v>
      </c>
    </row>
    <row r="35" ht="26.1" customHeight="1" spans="1:2">
      <c r="A35" s="260" t="s">
        <v>64</v>
      </c>
      <c r="B35" s="261"/>
    </row>
    <row r="36" ht="26.1" customHeight="1" spans="1:2">
      <c r="A36" s="260" t="s">
        <v>66</v>
      </c>
      <c r="B36" s="261">
        <v>25821</v>
      </c>
    </row>
    <row r="37" ht="26.1" customHeight="1" spans="1:2">
      <c r="A37" s="260" t="s">
        <v>67</v>
      </c>
      <c r="B37" s="261">
        <v>253383</v>
      </c>
    </row>
    <row r="38" ht="26.1" customHeight="1" spans="1:2">
      <c r="A38" s="589" t="s">
        <v>68</v>
      </c>
      <c r="B38" s="261">
        <f>B5+B31+B35+B36+B37</f>
        <v>4227492</v>
      </c>
    </row>
    <row r="39" ht="19.5" customHeight="1"/>
  </sheetData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37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E36" sqref="E36"/>
    </sheetView>
  </sheetViews>
  <sheetFormatPr defaultColWidth="9" defaultRowHeight="19.5" customHeight="1" outlineLevelCol="3"/>
  <cols>
    <col min="1" max="1" width="46.875" style="382" customWidth="1"/>
    <col min="2" max="2" width="25.5" style="382" customWidth="1"/>
    <col min="3" max="3" width="10.125" style="382" customWidth="1"/>
    <col min="4" max="29" width="9" style="382"/>
    <col min="30" max="253" width="8.75" style="382" customWidth="1"/>
    <col min="254" max="254" width="46.875" style="382" customWidth="1"/>
    <col min="255" max="255" width="25.5" style="382" customWidth="1"/>
    <col min="256" max="16384" width="9" style="382"/>
  </cols>
  <sheetData>
    <row r="1" s="377" customFormat="1" customHeight="1" spans="1:1">
      <c r="A1" s="377" t="s">
        <v>1101</v>
      </c>
    </row>
    <row r="2" s="378" customFormat="1" ht="48.75" customHeight="1" spans="1:2">
      <c r="A2" s="383" t="s">
        <v>1102</v>
      </c>
      <c r="B2" s="383"/>
    </row>
    <row r="3" ht="21.95" customHeight="1" spans="1:2">
      <c r="A3" s="381"/>
      <c r="B3" s="384" t="s">
        <v>2</v>
      </c>
    </row>
    <row r="4" ht="23.1" customHeight="1" spans="1:2">
      <c r="A4" s="385" t="s">
        <v>3</v>
      </c>
      <c r="B4" s="385" t="s">
        <v>5</v>
      </c>
    </row>
    <row r="5" ht="23.1" customHeight="1" spans="1:2">
      <c r="A5" s="386" t="s">
        <v>19</v>
      </c>
      <c r="B5" s="387">
        <v>39</v>
      </c>
    </row>
    <row r="6" ht="23.1" customHeight="1" spans="1:2">
      <c r="A6" s="386" t="s">
        <v>1054</v>
      </c>
      <c r="B6" s="261">
        <v>39</v>
      </c>
    </row>
    <row r="7" ht="23.1" customHeight="1" spans="1:2">
      <c r="A7" s="388" t="s">
        <v>1056</v>
      </c>
      <c r="B7" s="261">
        <v>0</v>
      </c>
    </row>
    <row r="8" ht="23.1" customHeight="1" spans="1:2">
      <c r="A8" s="386" t="s">
        <v>27</v>
      </c>
      <c r="B8" s="387">
        <f>SUM(B9:B15)</f>
        <v>830999</v>
      </c>
    </row>
    <row r="9" ht="23.1" customHeight="1" spans="1:2">
      <c r="A9" s="386" t="s">
        <v>1059</v>
      </c>
      <c r="B9" s="261">
        <f>707141-329</f>
        <v>706812</v>
      </c>
    </row>
    <row r="10" ht="23.1" customHeight="1" spans="1:2">
      <c r="A10" s="386" t="s">
        <v>1061</v>
      </c>
      <c r="B10" s="261">
        <v>20240</v>
      </c>
    </row>
    <row r="11" ht="23.1" customHeight="1" spans="1:2">
      <c r="A11" s="386" t="s">
        <v>1063</v>
      </c>
      <c r="B11" s="261">
        <v>4872</v>
      </c>
    </row>
    <row r="12" ht="23.1" customHeight="1" spans="1:2">
      <c r="A12" s="386" t="s">
        <v>1065</v>
      </c>
      <c r="B12" s="261">
        <v>48575</v>
      </c>
    </row>
    <row r="13" ht="23.1" customHeight="1" spans="1:2">
      <c r="A13" s="386" t="s">
        <v>1067</v>
      </c>
      <c r="B13" s="261">
        <v>9300</v>
      </c>
    </row>
    <row r="14" ht="23.1" customHeight="1" spans="1:2">
      <c r="A14" s="386" t="s">
        <v>1069</v>
      </c>
      <c r="B14" s="261">
        <v>41200</v>
      </c>
    </row>
    <row r="15" ht="23.1" customHeight="1" spans="1:2">
      <c r="A15" s="386" t="s">
        <v>1071</v>
      </c>
      <c r="B15" s="261">
        <v>0</v>
      </c>
    </row>
    <row r="16" s="379" customFormat="1" ht="23.1" customHeight="1" spans="1:2">
      <c r="A16" s="386" t="s">
        <v>29</v>
      </c>
      <c r="B16" s="387">
        <v>23754</v>
      </c>
    </row>
    <row r="17" s="379" customFormat="1" ht="23.1" customHeight="1" spans="1:2">
      <c r="A17" s="388" t="s">
        <v>1074</v>
      </c>
      <c r="B17" s="261">
        <v>7911</v>
      </c>
    </row>
    <row r="18" ht="23.1" customHeight="1" spans="1:2">
      <c r="A18" s="388" t="s">
        <v>1076</v>
      </c>
      <c r="B18" s="261">
        <v>15843</v>
      </c>
    </row>
    <row r="19" ht="23.1" customHeight="1" spans="1:2">
      <c r="A19" s="388" t="s">
        <v>1078</v>
      </c>
      <c r="B19" s="261">
        <v>0</v>
      </c>
    </row>
    <row r="20" ht="23.1" customHeight="1" spans="1:2">
      <c r="A20" s="388" t="s">
        <v>1080</v>
      </c>
      <c r="B20" s="261">
        <v>0</v>
      </c>
    </row>
    <row r="21" ht="23.1" customHeight="1" spans="1:2">
      <c r="A21" s="386" t="s">
        <v>31</v>
      </c>
      <c r="B21" s="387">
        <v>0</v>
      </c>
    </row>
    <row r="22" ht="23.1" customHeight="1" spans="1:2">
      <c r="A22" s="388" t="s">
        <v>1081</v>
      </c>
      <c r="B22" s="261">
        <v>0</v>
      </c>
    </row>
    <row r="23" ht="23.1" customHeight="1" spans="1:2">
      <c r="A23" s="386" t="s">
        <v>49</v>
      </c>
      <c r="B23" s="387">
        <f>B24+B25+B26</f>
        <v>56989</v>
      </c>
    </row>
    <row r="24" ht="23.1" customHeight="1" spans="1:2">
      <c r="A24" s="388" t="s">
        <v>1082</v>
      </c>
      <c r="B24" s="389">
        <f>154081-100368</f>
        <v>53713</v>
      </c>
    </row>
    <row r="25" s="380" customFormat="1" ht="23.1" customHeight="1" spans="1:2">
      <c r="A25" s="388" t="s">
        <v>1083</v>
      </c>
      <c r="B25" s="389">
        <v>3276</v>
      </c>
    </row>
    <row r="26" s="380" customFormat="1" ht="23.1" customHeight="1" spans="1:2">
      <c r="A26" s="315" t="s">
        <v>1084</v>
      </c>
      <c r="B26" s="389">
        <v>0</v>
      </c>
    </row>
    <row r="27" s="380" customFormat="1" ht="23.1" customHeight="1" spans="1:2">
      <c r="A27" s="386" t="s">
        <v>51</v>
      </c>
      <c r="B27" s="389">
        <v>195242</v>
      </c>
    </row>
    <row r="28" s="380" customFormat="1" ht="23.1" customHeight="1" spans="1:2">
      <c r="A28" s="386" t="s">
        <v>53</v>
      </c>
      <c r="B28" s="389">
        <v>528</v>
      </c>
    </row>
    <row r="29" s="380" customFormat="1" ht="23.1" customHeight="1" spans="1:2">
      <c r="A29" s="390" t="s">
        <v>1086</v>
      </c>
      <c r="B29" s="389">
        <f>SUM(B5,B8,B16,B23,B27,B28)</f>
        <v>1107551</v>
      </c>
    </row>
    <row r="30" s="380" customFormat="1" ht="23.1" customHeight="1" spans="1:2">
      <c r="A30" s="262" t="s">
        <v>1088</v>
      </c>
      <c r="B30" s="389">
        <f>B31</f>
        <v>615081</v>
      </c>
    </row>
    <row r="31" ht="23.1" customHeight="1" spans="1:2">
      <c r="A31" s="391" t="s">
        <v>1098</v>
      </c>
      <c r="B31" s="389">
        <f>61081+554000</f>
        <v>615081</v>
      </c>
    </row>
    <row r="32" ht="23.1" customHeight="1" spans="1:2">
      <c r="A32" s="390" t="s">
        <v>69</v>
      </c>
      <c r="B32" s="261">
        <f>B29+B30</f>
        <v>1722632</v>
      </c>
    </row>
    <row r="33" ht="21.75" customHeight="1"/>
    <row r="34" s="381" customFormat="1" ht="21.75" customHeight="1" spans="1:2">
      <c r="A34" s="382"/>
      <c r="B34" s="382"/>
    </row>
    <row r="35" ht="21.75" customHeight="1" spans="2:4">
      <c r="B35" s="392"/>
      <c r="C35" s="392"/>
      <c r="D35" s="392"/>
    </row>
    <row r="37" s="381" customFormat="1" customHeight="1" spans="1:2">
      <c r="A37" s="382"/>
      <c r="B37" s="382"/>
    </row>
  </sheetData>
  <protectedRanges>
    <protectedRange sqref="B9" name="区域1_1_1_2"/>
  </protectedRanges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14"/>
  <sheetViews>
    <sheetView showZeros="0" workbookViewId="0">
      <pane xSplit="2" ySplit="6" topLeftCell="C7" activePane="bottomRight" state="frozen"/>
      <selection/>
      <selection pane="topRight"/>
      <selection pane="bottomLeft"/>
      <selection pane="bottomRight" activeCell="J10" sqref="J10"/>
    </sheetView>
  </sheetViews>
  <sheetFormatPr defaultColWidth="9.125" defaultRowHeight="12.75" outlineLevelCol="4"/>
  <cols>
    <col min="1" max="1" width="26.875" style="367" customWidth="1"/>
    <col min="2" max="2" width="9.5" style="367" customWidth="1"/>
    <col min="3" max="3" width="26.625" style="367" customWidth="1"/>
    <col min="4" max="4" width="9.5" style="368" customWidth="1"/>
    <col min="5" max="5" width="10.25" style="367" customWidth="1"/>
    <col min="6" max="240" width="9.125" style="367" customWidth="1"/>
    <col min="241" max="16384" width="9.125" style="367"/>
  </cols>
  <sheetData>
    <row r="1" s="364" customFormat="1" ht="19.5" customHeight="1" spans="1:4">
      <c r="A1" s="369" t="s">
        <v>1103</v>
      </c>
      <c r="D1" s="370"/>
    </row>
    <row r="2" s="365" customFormat="1" ht="48.75" customHeight="1" spans="1:4">
      <c r="A2" s="371" t="s">
        <v>1104</v>
      </c>
      <c r="B2" s="371"/>
      <c r="C2" s="371"/>
      <c r="D2" s="372"/>
    </row>
    <row r="3" ht="25.5" customHeight="1" spans="2:5">
      <c r="B3" s="352"/>
      <c r="C3" s="352"/>
      <c r="D3" s="373" t="s">
        <v>126</v>
      </c>
      <c r="E3" s="374"/>
    </row>
    <row r="4" ht="37.5" customHeight="1" spans="1:4">
      <c r="A4" s="354" t="s">
        <v>1105</v>
      </c>
      <c r="B4" s="354" t="s">
        <v>4</v>
      </c>
      <c r="C4" s="354" t="s">
        <v>1105</v>
      </c>
      <c r="D4" s="363" t="s">
        <v>5</v>
      </c>
    </row>
    <row r="5" ht="37.5" customHeight="1" spans="1:4">
      <c r="A5" s="355" t="s">
        <v>1106</v>
      </c>
      <c r="B5" s="375">
        <f>'22.2025年市本级政府性基金收入表'!B5</f>
        <v>506019</v>
      </c>
      <c r="C5" s="355" t="s">
        <v>1107</v>
      </c>
      <c r="D5" s="356">
        <f>'23.2025年市本级政府性基金预算支出表 '!B5</f>
        <v>505270</v>
      </c>
    </row>
    <row r="6" ht="37.5" customHeight="1" spans="1:4">
      <c r="A6" s="359" t="s">
        <v>1108</v>
      </c>
      <c r="B6" s="375">
        <f>'22.2025年市本级政府性基金收入表'!B6</f>
        <v>26488</v>
      </c>
      <c r="C6" s="357" t="s">
        <v>1109</v>
      </c>
      <c r="D6" s="356">
        <f>'23.2025年市本级政府性基金预算支出表 '!B6</f>
        <v>5087</v>
      </c>
    </row>
    <row r="7" ht="37.5" customHeight="1" spans="1:4">
      <c r="A7" s="359" t="s">
        <v>1110</v>
      </c>
      <c r="B7" s="375">
        <f>'22.2025年市本级政府性基金收入表'!B7</f>
        <v>4292</v>
      </c>
      <c r="C7" s="359" t="s">
        <v>1111</v>
      </c>
      <c r="D7" s="356">
        <f>'23.2025年市本级政府性基金预算支出表 '!B7</f>
        <v>0</v>
      </c>
    </row>
    <row r="8" ht="37.5" customHeight="1" spans="1:4">
      <c r="A8" s="359"/>
      <c r="B8" s="356"/>
      <c r="C8" s="359" t="s">
        <v>1112</v>
      </c>
      <c r="D8" s="356">
        <f>'23.2025年市本级政府性基金预算支出表 '!B8</f>
        <v>21401</v>
      </c>
    </row>
    <row r="9" s="366" customFormat="1" ht="37.5" customHeight="1" spans="1:4">
      <c r="A9" s="359"/>
      <c r="B9" s="356"/>
      <c r="C9" s="359" t="s">
        <v>1113</v>
      </c>
      <c r="D9" s="356">
        <f>'23.2025年市本级政府性基金预算支出表 '!B9</f>
        <v>63041</v>
      </c>
    </row>
    <row r="10" ht="37.5" customHeight="1" spans="1:4">
      <c r="A10" s="355" t="s">
        <v>1114</v>
      </c>
      <c r="B10" s="356">
        <f>'22.2025年市本级政府性基金收入表'!B8</f>
        <v>554000</v>
      </c>
      <c r="C10" s="355" t="s">
        <v>1115</v>
      </c>
      <c r="D10" s="356">
        <f>'23.2025年市本级政府性基金预算支出表 '!B10</f>
        <v>496000</v>
      </c>
    </row>
    <row r="11" ht="37.5" customHeight="1" spans="1:4">
      <c r="A11" s="354" t="s">
        <v>68</v>
      </c>
      <c r="B11" s="356">
        <f>SUM(B4:B10)</f>
        <v>1090799</v>
      </c>
      <c r="C11" s="354" t="s">
        <v>69</v>
      </c>
      <c r="D11" s="356">
        <f>SUM(D4:D10)</f>
        <v>1090799</v>
      </c>
    </row>
    <row r="12" spans="3:3">
      <c r="C12" s="376"/>
    </row>
    <row r="13" spans="3:4">
      <c r="C13" s="376"/>
      <c r="D13" s="368">
        <f>D11-B11</f>
        <v>0</v>
      </c>
    </row>
    <row r="14" spans="2:3">
      <c r="B14" s="376"/>
      <c r="C14" s="376"/>
    </row>
  </sheetData>
  <protectedRanges>
    <protectedRange password="C433" sqref="C34" name="区域3"/>
    <protectedRange sqref="D28:D33" name="区域2"/>
    <protectedRange sqref="B28:B34" name="区域1"/>
    <protectedRange sqref="D12:D13" name="区域2_1_1"/>
    <protectedRange sqref="D21:D23" name="区域2_2"/>
    <protectedRange sqref="B11 D11" name="区域1_1_2"/>
  </protectedRanges>
  <mergeCells count="1">
    <mergeCell ref="A2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1002"/>
  <sheetViews>
    <sheetView showZeros="0" workbookViewId="0">
      <pane xSplit="2" ySplit="6" topLeftCell="C7" activePane="bottomRight" state="frozen"/>
      <selection/>
      <selection pane="topRight"/>
      <selection pane="bottomLeft"/>
      <selection pane="bottomRight" activeCell="E9" sqref="E9"/>
    </sheetView>
  </sheetViews>
  <sheetFormatPr defaultColWidth="9.125" defaultRowHeight="12.75" outlineLevelCol="5"/>
  <cols>
    <col min="1" max="1" width="41.875" style="349" customWidth="1"/>
    <col min="2" max="2" width="30.125" style="349" customWidth="1"/>
    <col min="3" max="246" width="9.125" style="349" customWidth="1"/>
    <col min="247" max="16384" width="9.125" style="349"/>
  </cols>
  <sheetData>
    <row r="1" s="346" customFormat="1" ht="19.5" customHeight="1" spans="1:2">
      <c r="A1" s="360" t="s">
        <v>1116</v>
      </c>
      <c r="B1" s="360"/>
    </row>
    <row r="2" s="347" customFormat="1" ht="48.75" customHeight="1" spans="1:2">
      <c r="A2" s="350" t="s">
        <v>1117</v>
      </c>
      <c r="B2" s="350"/>
    </row>
    <row r="3" s="348" customFormat="1" ht="21" customHeight="1" spans="2:6">
      <c r="B3" s="352" t="s">
        <v>126</v>
      </c>
      <c r="C3" s="353"/>
      <c r="D3" s="353"/>
      <c r="E3" s="351"/>
      <c r="F3" s="351"/>
    </row>
    <row r="4" s="348" customFormat="1" ht="32.25" customHeight="1" spans="1:2">
      <c r="A4" s="361" t="s">
        <v>1105</v>
      </c>
      <c r="B4" s="362" t="s">
        <v>91</v>
      </c>
    </row>
    <row r="5" s="348" customFormat="1" ht="32.25" customHeight="1" spans="1:2">
      <c r="A5" s="359" t="s">
        <v>1106</v>
      </c>
      <c r="B5" s="356">
        <f>'24.2025年市级基金收入'!B11</f>
        <v>506019</v>
      </c>
    </row>
    <row r="6" s="348" customFormat="1" ht="32.25" customHeight="1" spans="1:4">
      <c r="A6" s="359" t="s">
        <v>1108</v>
      </c>
      <c r="B6" s="356">
        <f>'28.2025年政府性基金转移支付表（分地区）'!B5</f>
        <v>26488</v>
      </c>
      <c r="D6" s="358"/>
    </row>
    <row r="7" s="348" customFormat="1" ht="32.25" customHeight="1" spans="1:4">
      <c r="A7" s="359" t="s">
        <v>1110</v>
      </c>
      <c r="B7" s="356">
        <v>4292</v>
      </c>
      <c r="D7" s="358"/>
    </row>
    <row r="8" s="348" customFormat="1" ht="32.25" customHeight="1" spans="1:2">
      <c r="A8" s="359" t="s">
        <v>1114</v>
      </c>
      <c r="B8" s="356">
        <v>554000</v>
      </c>
    </row>
    <row r="9" s="348" customFormat="1" ht="32.25" customHeight="1" spans="1:2">
      <c r="A9" s="363" t="s">
        <v>68</v>
      </c>
      <c r="B9" s="356">
        <f>SUM(B5:B8)</f>
        <v>1090799</v>
      </c>
    </row>
    <row r="10" s="348" customFormat="1"/>
    <row r="11" s="348" customFormat="1" spans="5:5">
      <c r="E11" s="358"/>
    </row>
    <row r="12" s="348" customFormat="1"/>
    <row r="13" s="348" customFormat="1"/>
    <row r="14" s="348" customFormat="1"/>
    <row r="15" s="348" customFormat="1"/>
    <row r="16" s="348" customFormat="1"/>
    <row r="17" s="348" customFormat="1"/>
    <row r="18" s="348" customFormat="1"/>
    <row r="19" s="348" customFormat="1"/>
    <row r="20" s="348" customFormat="1"/>
    <row r="21" s="348" customFormat="1"/>
    <row r="22" s="348" customFormat="1"/>
    <row r="23" s="348" customFormat="1"/>
    <row r="24" s="348" customFormat="1"/>
    <row r="25" s="348" customFormat="1"/>
    <row r="26" s="348" customFormat="1"/>
    <row r="27" s="348" customFormat="1"/>
    <row r="28" s="348" customFormat="1"/>
    <row r="29" s="348" customFormat="1"/>
    <row r="30" s="348" customFormat="1"/>
    <row r="31" s="348" customFormat="1"/>
    <row r="32" s="348" customFormat="1"/>
    <row r="33" s="348" customFormat="1"/>
    <row r="34" s="348" customFormat="1"/>
    <row r="35" s="348" customFormat="1"/>
    <row r="36" s="348" customFormat="1"/>
    <row r="37" s="348" customFormat="1"/>
    <row r="38" s="348" customFormat="1"/>
    <row r="39" s="348" customFormat="1"/>
    <row r="40" s="348" customFormat="1"/>
    <row r="41" s="348" customFormat="1"/>
    <row r="42" s="348" customFormat="1"/>
    <row r="43" s="348" customFormat="1"/>
    <row r="44" s="348" customFormat="1"/>
    <row r="45" s="348" customFormat="1"/>
    <row r="46" s="348" customFormat="1"/>
    <row r="47" s="348" customFormat="1"/>
    <row r="48" s="348" customFormat="1"/>
    <row r="49" s="348" customFormat="1"/>
    <row r="50" s="348" customFormat="1"/>
    <row r="51" s="348" customFormat="1"/>
    <row r="52" s="348" customFormat="1"/>
    <row r="53" s="348" customFormat="1"/>
    <row r="54" s="348" customFormat="1"/>
    <row r="55" s="348" customFormat="1"/>
    <row r="56" s="348" customFormat="1"/>
    <row r="57" s="348" customFormat="1"/>
    <row r="58" s="348" customFormat="1"/>
    <row r="59" s="348" customFormat="1"/>
    <row r="60" s="348" customFormat="1"/>
    <row r="61" s="348" customFormat="1"/>
    <row r="62" s="348" customFormat="1"/>
    <row r="63" s="348" customFormat="1"/>
    <row r="64" s="348" customFormat="1"/>
    <row r="65" s="348" customFormat="1"/>
    <row r="66" s="348" customFormat="1"/>
    <row r="67" s="348" customFormat="1"/>
    <row r="68" s="348" customFormat="1"/>
    <row r="69" s="348" customFormat="1"/>
    <row r="70" s="348" customFormat="1"/>
    <row r="71" s="348" customFormat="1"/>
    <row r="72" s="348" customFormat="1"/>
    <row r="73" s="348" customFormat="1"/>
    <row r="74" s="348" customFormat="1"/>
    <row r="75" s="348" customFormat="1"/>
    <row r="76" s="348" customFormat="1"/>
    <row r="77" s="348" customFormat="1"/>
    <row r="78" s="348" customFormat="1"/>
    <row r="79" s="348" customFormat="1"/>
    <row r="80" s="348" customFormat="1"/>
    <row r="81" s="348" customFormat="1"/>
    <row r="82" s="348" customFormat="1"/>
    <row r="83" s="348" customFormat="1"/>
    <row r="84" s="348" customFormat="1"/>
    <row r="85" s="348" customFormat="1"/>
    <row r="86" s="348" customFormat="1"/>
    <row r="87" s="348" customFormat="1"/>
    <row r="88" s="348" customFormat="1"/>
    <row r="89" s="348" customFormat="1"/>
    <row r="90" s="348" customFormat="1"/>
    <row r="91" s="348" customFormat="1"/>
    <row r="92" s="348" customFormat="1"/>
    <row r="93" s="348" customFormat="1"/>
    <row r="94" s="348" customFormat="1"/>
    <row r="95" s="348" customFormat="1"/>
    <row r="96" s="348" customFormat="1"/>
    <row r="97" s="348" customFormat="1"/>
    <row r="98" s="348" customFormat="1"/>
    <row r="99" s="348" customFormat="1"/>
    <row r="100" s="348" customFormat="1"/>
    <row r="101" s="348" customFormat="1"/>
    <row r="102" s="348" customFormat="1"/>
    <row r="103" s="348" customFormat="1"/>
    <row r="104" s="348" customFormat="1"/>
    <row r="105" s="348" customFormat="1"/>
    <row r="106" s="348" customFormat="1"/>
    <row r="107" s="348" customFormat="1"/>
    <row r="108" s="348" customFormat="1"/>
    <row r="109" s="348" customFormat="1"/>
    <row r="110" s="348" customFormat="1"/>
    <row r="111" s="348" customFormat="1"/>
    <row r="112" s="348" customFormat="1"/>
    <row r="113" s="348" customFormat="1"/>
    <row r="114" s="348" customFormat="1"/>
    <row r="115" s="348" customFormat="1"/>
    <row r="116" s="348" customFormat="1"/>
    <row r="117" s="348" customFormat="1"/>
    <row r="118" s="348" customFormat="1"/>
    <row r="119" s="348" customFormat="1"/>
    <row r="120" s="348" customFormat="1"/>
    <row r="121" s="348" customFormat="1"/>
    <row r="122" s="348" customFormat="1"/>
    <row r="123" s="348" customFormat="1"/>
    <row r="124" s="348" customFormat="1"/>
    <row r="125" s="348" customFormat="1"/>
    <row r="126" s="348" customFormat="1"/>
    <row r="127" s="348" customFormat="1"/>
    <row r="128" s="348" customFormat="1"/>
    <row r="129" s="348" customFormat="1"/>
    <row r="130" s="348" customFormat="1"/>
    <row r="131" s="348" customFormat="1"/>
    <row r="132" s="348" customFormat="1"/>
    <row r="133" s="348" customFormat="1"/>
    <row r="134" s="348" customFormat="1"/>
    <row r="135" s="348" customFormat="1"/>
    <row r="136" s="348" customFormat="1"/>
    <row r="137" s="348" customFormat="1"/>
    <row r="138" s="348" customFormat="1"/>
    <row r="139" s="348" customFormat="1"/>
    <row r="140" s="348" customFormat="1"/>
    <row r="141" s="348" customFormat="1"/>
    <row r="142" s="348" customFormat="1"/>
    <row r="143" s="348" customFormat="1"/>
    <row r="144" s="348" customFormat="1"/>
    <row r="145" s="348" customFormat="1"/>
    <row r="146" s="348" customFormat="1"/>
    <row r="147" s="348" customFormat="1"/>
    <row r="148" s="348" customFormat="1"/>
    <row r="149" s="348" customFormat="1"/>
    <row r="150" s="348" customFormat="1"/>
    <row r="151" s="348" customFormat="1"/>
    <row r="152" s="348" customFormat="1"/>
    <row r="153" s="348" customFormat="1"/>
    <row r="154" s="348" customFormat="1"/>
    <row r="155" s="348" customFormat="1"/>
    <row r="156" s="348" customFormat="1"/>
    <row r="157" s="348" customFormat="1"/>
    <row r="158" s="348" customFormat="1"/>
    <row r="159" s="348" customFormat="1"/>
    <row r="160" s="348" customFormat="1"/>
    <row r="161" s="348" customFormat="1"/>
    <row r="162" s="348" customFormat="1"/>
    <row r="163" s="348" customFormat="1"/>
    <row r="164" s="348" customFormat="1"/>
    <row r="165" s="348" customFormat="1"/>
    <row r="166" s="348" customFormat="1"/>
    <row r="167" s="348" customFormat="1"/>
    <row r="168" s="348" customFormat="1"/>
    <row r="169" s="348" customFormat="1"/>
    <row r="170" s="348" customFormat="1"/>
    <row r="171" s="348" customFormat="1"/>
    <row r="172" s="348" customFormat="1"/>
    <row r="173" s="348" customFormat="1"/>
    <row r="174" s="348" customFormat="1"/>
    <row r="175" s="348" customFormat="1"/>
    <row r="176" s="348" customFormat="1"/>
    <row r="177" s="348" customFormat="1"/>
    <row r="178" s="348" customFormat="1"/>
    <row r="179" s="348" customFormat="1"/>
    <row r="180" s="348" customFormat="1"/>
    <row r="181" s="348" customFormat="1"/>
    <row r="182" s="348" customFormat="1"/>
    <row r="183" s="348" customFormat="1"/>
    <row r="184" s="348" customFormat="1"/>
    <row r="185" s="348" customFormat="1"/>
    <row r="186" s="348" customFormat="1"/>
    <row r="187" s="348" customFormat="1"/>
    <row r="188" s="348" customFormat="1"/>
    <row r="189" s="348" customFormat="1"/>
    <row r="190" s="348" customFormat="1"/>
    <row r="191" s="348" customFormat="1"/>
    <row r="192" s="348" customFormat="1"/>
    <row r="193" s="348" customFormat="1"/>
    <row r="194" s="348" customFormat="1"/>
    <row r="195" s="348" customFormat="1"/>
    <row r="196" s="348" customFormat="1"/>
    <row r="197" s="348" customFormat="1"/>
    <row r="198" s="348" customFormat="1"/>
    <row r="199" s="348" customFormat="1"/>
    <row r="200" s="348" customFormat="1"/>
    <row r="201" s="348" customFormat="1"/>
    <row r="202" s="348" customFormat="1"/>
    <row r="203" s="348" customFormat="1"/>
    <row r="204" s="348" customFormat="1"/>
    <row r="205" s="348" customFormat="1"/>
    <row r="206" s="348" customFormat="1"/>
    <row r="207" s="348" customFormat="1"/>
    <row r="208" s="348" customFormat="1"/>
    <row r="209" s="348" customFormat="1"/>
    <row r="210" s="348" customFormat="1"/>
    <row r="211" s="348" customFormat="1"/>
    <row r="212" s="348" customFormat="1"/>
    <row r="213" s="348" customFormat="1"/>
    <row r="214" s="348" customFormat="1"/>
    <row r="215" s="348" customFormat="1"/>
    <row r="216" s="348" customFormat="1"/>
    <row r="217" s="348" customFormat="1"/>
    <row r="218" s="348" customFormat="1"/>
    <row r="219" s="348" customFormat="1"/>
    <row r="220" s="348" customFormat="1"/>
    <row r="221" s="348" customFormat="1"/>
    <row r="222" s="348" customFormat="1"/>
    <row r="223" s="348" customFormat="1"/>
    <row r="224" s="348" customFormat="1"/>
    <row r="225" s="348" customFormat="1"/>
    <row r="226" s="348" customFormat="1"/>
    <row r="227" s="348" customFormat="1"/>
    <row r="228" s="348" customFormat="1"/>
    <row r="229" s="348" customFormat="1"/>
    <row r="230" s="348" customFormat="1"/>
    <row r="231" s="348" customFormat="1"/>
    <row r="232" s="348" customFormat="1"/>
    <row r="233" s="348" customFormat="1"/>
    <row r="234" s="348" customFormat="1"/>
    <row r="235" s="348" customFormat="1"/>
    <row r="236" s="348" customFormat="1"/>
    <row r="237" s="348" customFormat="1"/>
    <row r="238" s="348" customFormat="1"/>
    <row r="239" s="348" customFormat="1"/>
    <row r="240" s="348" customFormat="1"/>
    <row r="241" s="348" customFormat="1"/>
    <row r="242" s="348" customFormat="1"/>
    <row r="243" s="348" customFormat="1"/>
    <row r="244" s="348" customFormat="1"/>
    <row r="245" s="348" customFormat="1"/>
    <row r="246" s="348" customFormat="1"/>
    <row r="247" s="348" customFormat="1"/>
    <row r="248" s="348" customFormat="1"/>
    <row r="249" s="348" customFormat="1"/>
    <row r="250" s="348" customFormat="1"/>
    <row r="251" s="348" customFormat="1"/>
    <row r="252" s="348" customFormat="1"/>
    <row r="253" s="348" customFormat="1"/>
    <row r="254" s="348" customFormat="1"/>
    <row r="255" s="348" customFormat="1"/>
    <row r="256" s="348" customFormat="1"/>
    <row r="257" s="348" customFormat="1"/>
    <row r="258" s="348" customFormat="1"/>
    <row r="259" s="348" customFormat="1"/>
    <row r="260" s="348" customFormat="1"/>
    <row r="261" s="348" customFormat="1"/>
    <row r="262" s="348" customFormat="1"/>
    <row r="263" s="348" customFormat="1"/>
    <row r="264" s="348" customFormat="1"/>
    <row r="265" s="348" customFormat="1"/>
    <row r="266" s="348" customFormat="1"/>
    <row r="267" s="348" customFormat="1"/>
    <row r="268" s="348" customFormat="1"/>
    <row r="269" s="348" customFormat="1"/>
    <row r="270" s="348" customFormat="1"/>
    <row r="271" s="348" customFormat="1"/>
    <row r="272" s="348" customFormat="1"/>
    <row r="273" s="348" customFormat="1"/>
    <row r="274" s="348" customFormat="1"/>
    <row r="275" s="348" customFormat="1"/>
    <row r="276" s="348" customFormat="1"/>
    <row r="277" s="348" customFormat="1"/>
    <row r="278" s="348" customFormat="1"/>
    <row r="279" s="348" customFormat="1"/>
    <row r="280" s="348" customFormat="1"/>
    <row r="281" s="348" customFormat="1"/>
    <row r="282" s="348" customFormat="1"/>
    <row r="283" s="348" customFormat="1"/>
    <row r="284" s="348" customFormat="1"/>
    <row r="285" s="348" customFormat="1"/>
    <row r="286" s="348" customFormat="1"/>
    <row r="287" s="348" customFormat="1"/>
    <row r="288" s="348" customFormat="1"/>
    <row r="289" s="348" customFormat="1"/>
    <row r="290" s="348" customFormat="1"/>
    <row r="291" s="348" customFormat="1"/>
    <row r="292" s="348" customFormat="1"/>
    <row r="293" s="348" customFormat="1"/>
    <row r="294" s="348" customFormat="1"/>
    <row r="295" s="348" customFormat="1"/>
    <row r="296" s="348" customFormat="1"/>
    <row r="297" s="348" customFormat="1"/>
    <row r="298" s="348" customFormat="1"/>
    <row r="299" s="348" customFormat="1"/>
    <row r="300" s="348" customFormat="1"/>
    <row r="301" s="348" customFormat="1"/>
    <row r="302" s="348" customFormat="1"/>
    <row r="303" s="348" customFormat="1"/>
    <row r="304" s="348" customFormat="1"/>
    <row r="305" s="348" customFormat="1"/>
    <row r="306" s="348" customFormat="1"/>
    <row r="307" s="348" customFormat="1"/>
    <row r="308" s="348" customFormat="1"/>
    <row r="309" s="348" customFormat="1"/>
    <row r="310" s="348" customFormat="1"/>
    <row r="311" s="348" customFormat="1"/>
    <row r="312" s="348" customFormat="1"/>
    <row r="313" s="348" customFormat="1"/>
    <row r="314" s="348" customFormat="1"/>
    <row r="315" s="348" customFormat="1"/>
    <row r="316" s="348" customFormat="1"/>
    <row r="317" s="348" customFormat="1"/>
    <row r="318" s="348" customFormat="1"/>
    <row r="319" s="348" customFormat="1"/>
    <row r="320" s="348" customFormat="1"/>
    <row r="321" s="348" customFormat="1"/>
    <row r="322" s="348" customFormat="1"/>
    <row r="323" s="348" customFormat="1"/>
    <row r="324" s="348" customFormat="1"/>
    <row r="325" s="348" customFormat="1"/>
    <row r="326" s="348" customFormat="1"/>
    <row r="327" s="348" customFormat="1"/>
    <row r="328" s="348" customFormat="1"/>
    <row r="329" s="348" customFormat="1"/>
    <row r="330" s="348" customFormat="1"/>
    <row r="331" s="348" customFormat="1"/>
    <row r="332" s="348" customFormat="1"/>
    <row r="333" s="348" customFormat="1"/>
    <row r="334" s="348" customFormat="1"/>
    <row r="335" s="348" customFormat="1"/>
    <row r="336" s="348" customFormat="1"/>
    <row r="337" s="348" customFormat="1"/>
    <row r="338" s="348" customFormat="1"/>
    <row r="339" s="348" customFormat="1"/>
    <row r="340" s="348" customFormat="1"/>
    <row r="341" s="348" customFormat="1"/>
    <row r="342" s="348" customFormat="1"/>
    <row r="343" s="348" customFormat="1"/>
    <row r="344" s="348" customFormat="1"/>
    <row r="345" s="348" customFormat="1"/>
    <row r="346" s="348" customFormat="1"/>
    <row r="347" s="348" customFormat="1"/>
    <row r="348" s="348" customFormat="1"/>
    <row r="349" s="348" customFormat="1"/>
    <row r="350" s="348" customFormat="1"/>
    <row r="351" s="348" customFormat="1"/>
    <row r="352" s="348" customFormat="1"/>
    <row r="353" s="348" customFormat="1"/>
    <row r="354" s="348" customFormat="1"/>
    <row r="355" s="348" customFormat="1"/>
    <row r="356" s="348" customFormat="1"/>
    <row r="357" s="348" customFormat="1"/>
    <row r="358" s="348" customFormat="1"/>
    <row r="359" s="348" customFormat="1"/>
    <row r="360" s="348" customFormat="1"/>
    <row r="361" s="348" customFormat="1"/>
    <row r="362" s="348" customFormat="1"/>
    <row r="363" s="348" customFormat="1"/>
    <row r="364" s="348" customFormat="1"/>
    <row r="365" s="348" customFormat="1"/>
    <row r="366" s="348" customFormat="1"/>
    <row r="367" s="348" customFormat="1"/>
    <row r="368" s="348" customFormat="1"/>
    <row r="369" s="348" customFormat="1"/>
    <row r="370" s="348" customFormat="1"/>
    <row r="371" s="348" customFormat="1"/>
    <row r="372" s="348" customFormat="1"/>
    <row r="373" s="348" customFormat="1"/>
    <row r="374" s="348" customFormat="1"/>
    <row r="375" s="348" customFormat="1"/>
    <row r="376" s="348" customFormat="1"/>
    <row r="377" s="348" customFormat="1"/>
    <row r="378" s="348" customFormat="1"/>
    <row r="379" s="348" customFormat="1"/>
    <row r="380" s="348" customFormat="1"/>
    <row r="381" s="348" customFormat="1"/>
    <row r="382" s="348" customFormat="1"/>
    <row r="383" s="348" customFormat="1"/>
    <row r="384" s="348" customFormat="1"/>
    <row r="385" s="348" customFormat="1"/>
    <row r="386" s="348" customFormat="1"/>
    <row r="387" s="348" customFormat="1"/>
    <row r="388" s="348" customFormat="1"/>
    <row r="389" s="348" customFormat="1"/>
    <row r="390" s="348" customFormat="1"/>
    <row r="391" s="348" customFormat="1"/>
    <row r="392" s="348" customFormat="1"/>
    <row r="393" s="348" customFormat="1"/>
    <row r="394" s="348" customFormat="1"/>
    <row r="395" s="348" customFormat="1"/>
    <row r="396" s="348" customFormat="1"/>
    <row r="397" s="348" customFormat="1"/>
    <row r="398" s="348" customFormat="1"/>
    <row r="399" s="348" customFormat="1"/>
    <row r="400" s="348" customFormat="1"/>
    <row r="401" s="348" customFormat="1"/>
    <row r="402" s="348" customFormat="1"/>
    <row r="403" s="348" customFormat="1"/>
    <row r="404" s="348" customFormat="1"/>
    <row r="405" s="348" customFormat="1"/>
    <row r="406" s="348" customFormat="1"/>
    <row r="407" s="348" customFormat="1"/>
    <row r="408" s="348" customFormat="1"/>
    <row r="409" s="348" customFormat="1"/>
    <row r="410" s="348" customFormat="1"/>
    <row r="411" s="348" customFormat="1"/>
    <row r="412" s="348" customFormat="1"/>
    <row r="413" s="348" customFormat="1"/>
    <row r="414" s="348" customFormat="1"/>
    <row r="415" s="348" customFormat="1"/>
    <row r="416" s="348" customFormat="1"/>
    <row r="417" s="348" customFormat="1"/>
    <row r="418" s="348" customFormat="1"/>
    <row r="419" s="348" customFormat="1"/>
    <row r="420" s="348" customFormat="1"/>
    <row r="421" s="348" customFormat="1"/>
    <row r="422" s="348" customFormat="1"/>
    <row r="423" s="348" customFormat="1"/>
    <row r="424" s="348" customFormat="1"/>
    <row r="425" s="348" customFormat="1"/>
    <row r="426" s="348" customFormat="1"/>
    <row r="427" s="348" customFormat="1"/>
    <row r="428" s="348" customFormat="1"/>
    <row r="429" s="348" customFormat="1"/>
    <row r="430" s="348" customFormat="1"/>
    <row r="431" s="348" customFormat="1"/>
    <row r="432" s="348" customFormat="1"/>
    <row r="433" s="348" customFormat="1"/>
    <row r="434" s="348" customFormat="1"/>
    <row r="435" s="348" customFormat="1"/>
    <row r="436" s="348" customFormat="1"/>
    <row r="437" s="348" customFormat="1"/>
    <row r="438" s="348" customFormat="1"/>
    <row r="439" s="348" customFormat="1"/>
    <row r="440" s="348" customFormat="1"/>
    <row r="441" s="348" customFormat="1"/>
    <row r="442" s="348" customFormat="1"/>
    <row r="443" s="348" customFormat="1"/>
    <row r="444" s="348" customFormat="1"/>
    <row r="445" s="348" customFormat="1"/>
    <row r="446" s="348" customFormat="1"/>
    <row r="447" s="348" customFormat="1"/>
    <row r="448" s="348" customFormat="1"/>
    <row r="449" s="348" customFormat="1"/>
    <row r="450" s="348" customFormat="1"/>
    <row r="451" s="348" customFormat="1"/>
    <row r="452" s="348" customFormat="1"/>
    <row r="453" s="348" customFormat="1"/>
    <row r="454" s="348" customFormat="1"/>
    <row r="455" s="348" customFormat="1"/>
    <row r="456" s="348" customFormat="1"/>
    <row r="457" s="348" customFormat="1"/>
    <row r="458" s="348" customFormat="1"/>
    <row r="459" s="348" customFormat="1"/>
    <row r="460" s="348" customFormat="1"/>
    <row r="461" s="348" customFormat="1"/>
    <row r="462" s="348" customFormat="1"/>
    <row r="463" s="348" customFormat="1"/>
    <row r="464" s="348" customFormat="1"/>
    <row r="465" s="348" customFormat="1"/>
    <row r="466" s="348" customFormat="1"/>
    <row r="467" s="348" customFormat="1"/>
    <row r="468" s="348" customFormat="1"/>
    <row r="469" s="348" customFormat="1"/>
    <row r="470" s="348" customFormat="1"/>
    <row r="471" s="348" customFormat="1"/>
    <row r="472" s="348" customFormat="1"/>
    <row r="473" s="348" customFormat="1"/>
    <row r="474" s="348" customFormat="1"/>
    <row r="475" s="348" customFormat="1"/>
    <row r="476" s="348" customFormat="1"/>
    <row r="477" s="348" customFormat="1"/>
    <row r="478" s="348" customFormat="1"/>
    <row r="479" s="348" customFormat="1"/>
    <row r="480" s="348" customFormat="1"/>
    <row r="481" s="348" customFormat="1"/>
    <row r="482" s="348" customFormat="1"/>
    <row r="483" s="348" customFormat="1"/>
    <row r="484" s="348" customFormat="1"/>
    <row r="485" s="348" customFormat="1"/>
    <row r="486" s="348" customFormat="1"/>
    <row r="487" s="348" customFormat="1"/>
    <row r="488" s="348" customFormat="1"/>
    <row r="489" s="348" customFormat="1"/>
    <row r="490" s="348" customFormat="1"/>
    <row r="491" s="348" customFormat="1"/>
    <row r="492" s="348" customFormat="1"/>
    <row r="493" s="348" customFormat="1"/>
    <row r="494" s="348" customFormat="1"/>
    <row r="495" s="348" customFormat="1"/>
    <row r="496" s="348" customFormat="1"/>
    <row r="497" s="348" customFormat="1"/>
    <row r="498" s="348" customFormat="1"/>
    <row r="499" s="348" customFormat="1"/>
    <row r="500" s="348" customFormat="1"/>
    <row r="501" s="348" customFormat="1"/>
    <row r="502" s="348" customFormat="1"/>
    <row r="503" s="348" customFormat="1"/>
    <row r="504" s="348" customFormat="1"/>
    <row r="505" s="348" customFormat="1"/>
    <row r="506" s="348" customFormat="1"/>
    <row r="507" s="348" customFormat="1"/>
    <row r="508" s="348" customFormat="1"/>
    <row r="509" s="348" customFormat="1"/>
    <row r="510" s="348" customFormat="1"/>
    <row r="511" s="348" customFormat="1"/>
    <row r="512" s="348" customFormat="1"/>
    <row r="513" s="348" customFormat="1"/>
    <row r="514" s="348" customFormat="1"/>
    <row r="515" s="348" customFormat="1"/>
    <row r="516" s="348" customFormat="1"/>
    <row r="517" s="348" customFormat="1"/>
    <row r="518" s="348" customFormat="1"/>
    <row r="519" s="348" customFormat="1"/>
    <row r="520" s="348" customFormat="1"/>
    <row r="521" s="348" customFormat="1"/>
    <row r="522" s="348" customFormat="1"/>
    <row r="523" s="348" customFormat="1"/>
    <row r="524" s="348" customFormat="1"/>
    <row r="525" s="348" customFormat="1"/>
    <row r="526" s="348" customFormat="1"/>
    <row r="527" s="348" customFormat="1"/>
    <row r="528" s="348" customFormat="1"/>
    <row r="529" s="348" customFormat="1"/>
    <row r="530" s="348" customFormat="1"/>
    <row r="531" s="348" customFormat="1"/>
    <row r="532" s="348" customFormat="1"/>
    <row r="533" s="348" customFormat="1"/>
    <row r="534" s="348" customFormat="1"/>
    <row r="535" s="348" customFormat="1"/>
    <row r="536" s="348" customFormat="1"/>
    <row r="537" s="348" customFormat="1"/>
    <row r="538" s="348" customFormat="1"/>
    <row r="539" s="348" customFormat="1"/>
    <row r="540" s="348" customFormat="1"/>
    <row r="541" s="348" customFormat="1"/>
    <row r="542" s="348" customFormat="1"/>
    <row r="543" s="348" customFormat="1"/>
    <row r="544" s="348" customFormat="1"/>
    <row r="545" s="348" customFormat="1"/>
    <row r="546" s="348" customFormat="1"/>
    <row r="547" s="348" customFormat="1"/>
    <row r="548" s="348" customFormat="1"/>
    <row r="549" s="348" customFormat="1"/>
    <row r="550" s="348" customFormat="1"/>
    <row r="551" s="348" customFormat="1"/>
    <row r="552" s="348" customFormat="1"/>
    <row r="553" s="348" customFormat="1"/>
    <row r="554" s="348" customFormat="1"/>
    <row r="555" s="348" customFormat="1"/>
    <row r="556" s="348" customFormat="1"/>
    <row r="557" s="348" customFormat="1"/>
    <row r="558" s="348" customFormat="1"/>
    <row r="559" s="348" customFormat="1"/>
    <row r="560" s="348" customFormat="1"/>
    <row r="561" s="348" customFormat="1"/>
    <row r="562" s="348" customFormat="1"/>
    <row r="563" s="348" customFormat="1"/>
    <row r="564" s="348" customFormat="1"/>
    <row r="565" s="348" customFormat="1"/>
    <row r="566" s="348" customFormat="1"/>
    <row r="567" s="348" customFormat="1"/>
    <row r="568" s="348" customFormat="1"/>
    <row r="569" s="348" customFormat="1"/>
    <row r="570" s="348" customFormat="1"/>
    <row r="571" s="348" customFormat="1"/>
    <row r="572" s="348" customFormat="1"/>
    <row r="573" s="348" customFormat="1"/>
    <row r="574" s="348" customFormat="1"/>
    <row r="575" s="348" customFormat="1"/>
    <row r="576" s="348" customFormat="1"/>
    <row r="577" s="348" customFormat="1"/>
    <row r="578" s="348" customFormat="1"/>
    <row r="579" s="348" customFormat="1"/>
    <row r="580" s="348" customFormat="1"/>
    <row r="581" s="348" customFormat="1"/>
    <row r="582" s="348" customFormat="1"/>
    <row r="583" s="348" customFormat="1"/>
    <row r="584" s="348" customFormat="1"/>
    <row r="585" s="348" customFormat="1"/>
    <row r="586" s="348" customFormat="1"/>
    <row r="587" s="348" customFormat="1"/>
    <row r="588" s="348" customFormat="1"/>
    <row r="589" s="348" customFormat="1"/>
    <row r="590" s="348" customFormat="1"/>
    <row r="591" s="348" customFormat="1"/>
    <row r="592" s="348" customFormat="1"/>
    <row r="593" s="348" customFormat="1"/>
    <row r="594" s="348" customFormat="1"/>
    <row r="595" s="348" customFormat="1"/>
    <row r="596" s="348" customFormat="1"/>
    <row r="597" s="348" customFormat="1"/>
    <row r="598" s="348" customFormat="1"/>
    <row r="599" s="348" customFormat="1"/>
    <row r="600" s="348" customFormat="1"/>
    <row r="601" s="348" customFormat="1"/>
    <row r="602" s="348" customFormat="1"/>
    <row r="603" s="348" customFormat="1"/>
    <row r="604" s="348" customFormat="1"/>
    <row r="605" s="348" customFormat="1"/>
    <row r="606" s="348" customFormat="1"/>
    <row r="607" s="348" customFormat="1"/>
    <row r="608" s="348" customFormat="1"/>
    <row r="609" s="348" customFormat="1"/>
    <row r="610" s="348" customFormat="1"/>
    <row r="611" s="348" customFormat="1"/>
    <row r="612" s="348" customFormat="1"/>
    <row r="613" s="348" customFormat="1"/>
    <row r="614" s="348" customFormat="1"/>
    <row r="615" s="348" customFormat="1"/>
    <row r="616" s="348" customFormat="1"/>
    <row r="617" s="348" customFormat="1"/>
    <row r="618" s="348" customFormat="1"/>
    <row r="619" s="348" customFormat="1"/>
    <row r="620" s="348" customFormat="1"/>
    <row r="621" s="348" customFormat="1"/>
    <row r="622" s="348" customFormat="1"/>
    <row r="623" s="348" customFormat="1"/>
    <row r="624" s="348" customFormat="1"/>
    <row r="625" s="348" customFormat="1"/>
    <row r="626" s="348" customFormat="1"/>
    <row r="627" s="348" customFormat="1"/>
    <row r="628" s="348" customFormat="1"/>
    <row r="629" s="348" customFormat="1"/>
    <row r="630" s="348" customFormat="1"/>
    <row r="631" s="348" customFormat="1"/>
    <row r="632" s="348" customFormat="1"/>
    <row r="633" s="348" customFormat="1"/>
    <row r="634" s="348" customFormat="1"/>
    <row r="635" s="348" customFormat="1"/>
    <row r="636" s="348" customFormat="1"/>
    <row r="637" s="348" customFormat="1"/>
    <row r="638" s="348" customFormat="1"/>
    <row r="639" s="348" customFormat="1"/>
    <row r="640" s="348" customFormat="1"/>
    <row r="641" s="348" customFormat="1"/>
    <row r="642" s="348" customFormat="1"/>
    <row r="643" s="348" customFormat="1"/>
    <row r="644" s="348" customFormat="1"/>
    <row r="645" s="348" customFormat="1"/>
    <row r="646" s="348" customFormat="1"/>
    <row r="647" s="348" customFormat="1"/>
    <row r="648" s="348" customFormat="1"/>
    <row r="649" s="348" customFormat="1"/>
    <row r="650" s="348" customFormat="1"/>
    <row r="651" s="348" customFormat="1"/>
    <row r="652" s="348" customFormat="1"/>
    <row r="653" s="348" customFormat="1"/>
    <row r="654" s="348" customFormat="1"/>
    <row r="655" s="348" customFormat="1"/>
    <row r="656" s="348" customFormat="1"/>
    <row r="657" s="348" customFormat="1"/>
    <row r="658" s="348" customFormat="1"/>
    <row r="659" s="348" customFormat="1"/>
    <row r="660" s="348" customFormat="1"/>
    <row r="661" s="348" customFormat="1"/>
    <row r="662" s="348" customFormat="1"/>
    <row r="663" s="348" customFormat="1"/>
    <row r="664" s="348" customFormat="1"/>
    <row r="665" s="348" customFormat="1"/>
    <row r="666" s="348" customFormat="1"/>
    <row r="667" s="348" customFormat="1"/>
    <row r="668" s="348" customFormat="1"/>
    <row r="669" s="348" customFormat="1"/>
    <row r="670" s="348" customFormat="1"/>
    <row r="671" s="348" customFormat="1"/>
    <row r="672" s="348" customFormat="1"/>
    <row r="673" s="348" customFormat="1"/>
    <row r="674" s="348" customFormat="1"/>
    <row r="675" s="348" customFormat="1"/>
    <row r="676" s="348" customFormat="1"/>
    <row r="677" s="348" customFormat="1"/>
    <row r="678" s="348" customFormat="1"/>
    <row r="679" s="348" customFormat="1"/>
    <row r="680" s="348" customFormat="1"/>
    <row r="681" s="348" customFormat="1"/>
    <row r="682" s="348" customFormat="1"/>
    <row r="683" s="348" customFormat="1"/>
    <row r="684" s="348" customFormat="1"/>
    <row r="685" s="348" customFormat="1"/>
    <row r="686" s="348" customFormat="1"/>
    <row r="687" s="348" customFormat="1"/>
    <row r="688" s="348" customFormat="1"/>
    <row r="689" s="348" customFormat="1"/>
    <row r="690" s="348" customFormat="1"/>
    <row r="691" s="348" customFormat="1"/>
    <row r="692" s="348" customFormat="1"/>
    <row r="693" s="348" customFormat="1"/>
    <row r="694" s="348" customFormat="1"/>
    <row r="695" s="348" customFormat="1"/>
    <row r="696" s="348" customFormat="1"/>
    <row r="697" s="348" customFormat="1"/>
    <row r="698" s="348" customFormat="1"/>
    <row r="699" s="348" customFormat="1"/>
    <row r="700" s="348" customFormat="1"/>
    <row r="701" s="348" customFormat="1"/>
    <row r="702" s="348" customFormat="1"/>
    <row r="703" s="348" customFormat="1"/>
    <row r="704" s="348" customFormat="1"/>
    <row r="705" s="348" customFormat="1"/>
    <row r="706" s="348" customFormat="1"/>
    <row r="707" s="348" customFormat="1"/>
    <row r="708" s="348" customFormat="1"/>
    <row r="709" s="348" customFormat="1"/>
    <row r="710" s="348" customFormat="1"/>
    <row r="711" s="348" customFormat="1"/>
    <row r="712" s="348" customFormat="1"/>
    <row r="713" s="348" customFormat="1"/>
    <row r="714" s="348" customFormat="1"/>
    <row r="715" s="348" customFormat="1"/>
    <row r="716" s="348" customFormat="1"/>
    <row r="717" s="348" customFormat="1"/>
    <row r="718" s="348" customFormat="1"/>
    <row r="719" s="348" customFormat="1"/>
    <row r="720" s="348" customFormat="1"/>
    <row r="721" s="348" customFormat="1"/>
    <row r="722" s="348" customFormat="1"/>
    <row r="723" s="348" customFormat="1"/>
    <row r="724" s="348" customFormat="1"/>
    <row r="725" s="348" customFormat="1"/>
    <row r="726" s="348" customFormat="1"/>
    <row r="727" s="348" customFormat="1"/>
    <row r="728" s="348" customFormat="1"/>
    <row r="729" s="348" customFormat="1"/>
    <row r="730" s="348" customFormat="1"/>
    <row r="731" s="348" customFormat="1"/>
    <row r="732" s="348" customFormat="1"/>
    <row r="733" s="348" customFormat="1"/>
    <row r="734" s="348" customFormat="1"/>
    <row r="735" s="348" customFormat="1"/>
    <row r="736" s="348" customFormat="1"/>
    <row r="737" s="348" customFormat="1"/>
    <row r="738" s="348" customFormat="1"/>
    <row r="739" s="348" customFormat="1"/>
    <row r="740" s="348" customFormat="1"/>
    <row r="741" s="348" customFormat="1"/>
    <row r="742" s="348" customFormat="1"/>
    <row r="743" s="348" customFormat="1"/>
    <row r="744" s="348" customFormat="1"/>
    <row r="745" s="348" customFormat="1"/>
    <row r="746" s="348" customFormat="1"/>
    <row r="747" s="348" customFormat="1"/>
    <row r="748" s="348" customFormat="1"/>
    <row r="749" s="348" customFormat="1"/>
    <row r="750" s="348" customFormat="1"/>
    <row r="751" s="348" customFormat="1"/>
    <row r="752" s="348" customFormat="1"/>
    <row r="753" s="348" customFormat="1"/>
    <row r="754" s="348" customFormat="1"/>
    <row r="755" s="348" customFormat="1"/>
    <row r="756" s="348" customFormat="1"/>
    <row r="757" s="348" customFormat="1"/>
    <row r="758" s="348" customFormat="1"/>
    <row r="759" s="348" customFormat="1"/>
    <row r="760" s="348" customFormat="1"/>
    <row r="761" s="348" customFormat="1"/>
    <row r="762" s="348" customFormat="1"/>
    <row r="763" s="348" customFormat="1"/>
    <row r="764" s="348" customFormat="1"/>
    <row r="765" s="348" customFormat="1"/>
    <row r="766" s="348" customFormat="1"/>
    <row r="767" s="348" customFormat="1"/>
    <row r="768" s="348" customFormat="1"/>
    <row r="769" s="348" customFormat="1"/>
    <row r="770" s="348" customFormat="1"/>
    <row r="771" s="348" customFormat="1"/>
    <row r="772" s="348" customFormat="1"/>
    <row r="773" s="348" customFormat="1"/>
    <row r="774" s="348" customFormat="1"/>
    <row r="775" s="348" customFormat="1"/>
    <row r="776" s="348" customFormat="1"/>
    <row r="777" s="348" customFormat="1"/>
    <row r="778" s="348" customFormat="1"/>
    <row r="779" s="348" customFormat="1"/>
    <row r="780" s="348" customFormat="1"/>
    <row r="781" s="348" customFormat="1"/>
    <row r="782" s="348" customFormat="1"/>
    <row r="783" s="348" customFormat="1"/>
    <row r="784" s="348" customFormat="1"/>
    <row r="785" s="348" customFormat="1"/>
    <row r="786" s="348" customFormat="1"/>
    <row r="787" s="348" customFormat="1"/>
    <row r="788" s="348" customFormat="1"/>
    <row r="789" s="348" customFormat="1"/>
    <row r="790" s="348" customFormat="1"/>
    <row r="791" s="348" customFormat="1"/>
    <row r="792" s="348" customFormat="1"/>
    <row r="793" s="348" customFormat="1"/>
    <row r="794" s="348" customFormat="1"/>
    <row r="795" s="348" customFormat="1"/>
    <row r="796" s="348" customFormat="1"/>
    <row r="797" s="348" customFormat="1"/>
    <row r="798" s="348" customFormat="1"/>
    <row r="799" s="348" customFormat="1"/>
    <row r="800" s="348" customFormat="1"/>
    <row r="801" s="348" customFormat="1"/>
    <row r="802" s="348" customFormat="1"/>
    <row r="803" s="348" customFormat="1"/>
    <row r="804" s="348" customFormat="1"/>
    <row r="805" s="348" customFormat="1"/>
    <row r="806" s="348" customFormat="1"/>
    <row r="807" s="348" customFormat="1"/>
    <row r="808" s="348" customFormat="1"/>
    <row r="809" s="348" customFormat="1"/>
    <row r="810" s="348" customFormat="1"/>
    <row r="811" s="348" customFormat="1"/>
    <row r="812" s="348" customFormat="1"/>
    <row r="813" s="348" customFormat="1"/>
    <row r="814" s="348" customFormat="1"/>
    <row r="815" s="348" customFormat="1"/>
    <row r="816" s="348" customFormat="1"/>
    <row r="817" s="348" customFormat="1"/>
    <row r="818" s="348" customFormat="1"/>
    <row r="819" s="348" customFormat="1"/>
    <row r="820" s="348" customFormat="1"/>
    <row r="821" s="348" customFormat="1"/>
    <row r="822" s="348" customFormat="1"/>
    <row r="823" s="348" customFormat="1"/>
    <row r="824" s="348" customFormat="1"/>
    <row r="825" s="348" customFormat="1"/>
    <row r="826" s="348" customFormat="1"/>
    <row r="827" s="348" customFormat="1"/>
    <row r="828" s="348" customFormat="1"/>
    <row r="829" s="348" customFormat="1"/>
    <row r="830" s="348" customFormat="1"/>
    <row r="831" s="348" customFormat="1"/>
    <row r="832" s="348" customFormat="1"/>
    <row r="833" s="348" customFormat="1"/>
    <row r="834" s="348" customFormat="1"/>
    <row r="835" s="348" customFormat="1"/>
    <row r="836" s="348" customFormat="1"/>
    <row r="837" s="348" customFormat="1"/>
    <row r="838" s="348" customFormat="1"/>
    <row r="839" s="348" customFormat="1"/>
    <row r="840" s="348" customFormat="1"/>
    <row r="841" s="348" customFormat="1"/>
    <row r="842" s="348" customFormat="1"/>
    <row r="843" s="348" customFormat="1"/>
    <row r="844" s="348" customFormat="1"/>
    <row r="845" s="348" customFormat="1"/>
    <row r="846" s="348" customFormat="1"/>
    <row r="847" s="348" customFormat="1"/>
    <row r="848" s="348" customFormat="1"/>
    <row r="849" s="348" customFormat="1"/>
    <row r="850" s="348" customFormat="1"/>
    <row r="851" s="348" customFormat="1"/>
    <row r="852" s="348" customFormat="1"/>
    <row r="853" s="348" customFormat="1"/>
    <row r="854" s="348" customFormat="1"/>
    <row r="855" s="348" customFormat="1"/>
    <row r="856" s="348" customFormat="1"/>
    <row r="857" s="348" customFormat="1"/>
    <row r="858" s="348" customFormat="1"/>
    <row r="859" s="348" customFormat="1"/>
    <row r="860" s="348" customFormat="1"/>
    <row r="861" s="348" customFormat="1"/>
    <row r="862" s="348" customFormat="1"/>
    <row r="863" s="348" customFormat="1"/>
    <row r="864" s="348" customFormat="1"/>
    <row r="865" s="348" customFormat="1"/>
    <row r="866" s="348" customFormat="1"/>
    <row r="867" s="348" customFormat="1"/>
    <row r="868" s="348" customFormat="1"/>
    <row r="869" s="348" customFormat="1"/>
    <row r="870" s="348" customFormat="1"/>
    <row r="871" s="348" customFormat="1"/>
    <row r="872" s="348" customFormat="1"/>
    <row r="873" s="348" customFormat="1"/>
    <row r="874" s="348" customFormat="1"/>
    <row r="875" s="348" customFormat="1"/>
    <row r="876" s="348" customFormat="1"/>
    <row r="877" s="348" customFormat="1"/>
    <row r="878" s="348" customFormat="1"/>
    <row r="879" s="348" customFormat="1"/>
    <row r="880" s="348" customFormat="1"/>
    <row r="881" s="348" customFormat="1"/>
    <row r="882" s="348" customFormat="1"/>
    <row r="883" s="348" customFormat="1"/>
    <row r="884" s="348" customFormat="1"/>
    <row r="885" s="348" customFormat="1"/>
    <row r="886" s="348" customFormat="1"/>
    <row r="887" s="348" customFormat="1"/>
    <row r="888" s="348" customFormat="1"/>
    <row r="889" s="348" customFormat="1"/>
    <row r="890" s="348" customFormat="1"/>
    <row r="891" s="348" customFormat="1"/>
    <row r="892" s="348" customFormat="1"/>
    <row r="893" s="348" customFormat="1"/>
    <row r="894" s="348" customFormat="1"/>
    <row r="895" s="348" customFormat="1"/>
    <row r="896" s="348" customFormat="1"/>
    <row r="897" s="348" customFormat="1"/>
    <row r="898" s="348" customFormat="1"/>
    <row r="899" s="348" customFormat="1"/>
    <row r="900" s="348" customFormat="1"/>
    <row r="901" s="348" customFormat="1"/>
    <row r="902" s="348" customFormat="1"/>
    <row r="903" s="348" customFormat="1"/>
    <row r="904" s="348" customFormat="1"/>
    <row r="905" s="348" customFormat="1"/>
    <row r="906" s="348" customFormat="1"/>
    <row r="907" s="348" customFormat="1"/>
    <row r="908" s="348" customFormat="1"/>
    <row r="909" s="348" customFormat="1"/>
    <row r="910" s="348" customFormat="1"/>
    <row r="911" s="348" customFormat="1"/>
    <row r="912" s="348" customFormat="1"/>
    <row r="913" s="348" customFormat="1"/>
    <row r="914" s="348" customFormat="1"/>
    <row r="915" s="348" customFormat="1"/>
    <row r="916" s="348" customFormat="1"/>
    <row r="917" s="348" customFormat="1"/>
    <row r="918" s="348" customFormat="1"/>
    <row r="919" s="348" customFormat="1"/>
    <row r="920" s="348" customFormat="1"/>
    <row r="921" s="348" customFormat="1"/>
    <row r="922" s="348" customFormat="1"/>
    <row r="923" s="348" customFormat="1"/>
    <row r="924" s="348" customFormat="1"/>
    <row r="925" s="348" customFormat="1"/>
    <row r="926" s="348" customFormat="1"/>
    <row r="927" s="348" customFormat="1"/>
    <row r="928" s="348" customFormat="1"/>
    <row r="929" s="348" customFormat="1"/>
    <row r="930" s="348" customFormat="1"/>
    <row r="931" s="348" customFormat="1"/>
    <row r="932" s="348" customFormat="1"/>
    <row r="933" s="348" customFormat="1"/>
    <row r="934" s="348" customFormat="1"/>
    <row r="935" s="348" customFormat="1"/>
    <row r="936" s="348" customFormat="1"/>
    <row r="937" s="348" customFormat="1"/>
    <row r="938" s="348" customFormat="1"/>
    <row r="939" s="348" customFormat="1"/>
    <row r="940" s="348" customFormat="1"/>
    <row r="941" s="348" customFormat="1"/>
    <row r="942" s="348" customFormat="1"/>
    <row r="943" s="348" customFormat="1"/>
    <row r="944" s="348" customFormat="1"/>
    <row r="945" s="348" customFormat="1"/>
    <row r="946" s="348" customFormat="1"/>
    <row r="947" s="348" customFormat="1"/>
    <row r="948" s="348" customFormat="1"/>
    <row r="949" s="348" customFormat="1"/>
    <row r="950" s="348" customFormat="1"/>
    <row r="951" s="348" customFormat="1"/>
    <row r="952" s="348" customFormat="1"/>
    <row r="953" s="348" customFormat="1"/>
    <row r="954" s="348" customFormat="1"/>
    <row r="955" s="348" customFormat="1"/>
    <row r="956" s="348" customFormat="1"/>
    <row r="957" s="348" customFormat="1"/>
    <row r="958" s="348" customFormat="1"/>
    <row r="959" s="348" customFormat="1"/>
    <row r="960" s="348" customFormat="1"/>
    <row r="961" s="348" customFormat="1"/>
    <row r="962" s="348" customFormat="1"/>
    <row r="963" s="348" customFormat="1"/>
    <row r="964" s="348" customFormat="1"/>
    <row r="965" s="348" customFormat="1"/>
    <row r="966" s="348" customFormat="1"/>
    <row r="967" s="348" customFormat="1"/>
    <row r="968" s="348" customFormat="1"/>
    <row r="969" s="348" customFormat="1"/>
    <row r="970" s="348" customFormat="1"/>
    <row r="971" s="348" customFormat="1"/>
    <row r="972" s="348" customFormat="1"/>
    <row r="973" s="348" customFormat="1"/>
    <row r="974" s="348" customFormat="1"/>
    <row r="975" s="348" customFormat="1"/>
    <row r="976" s="348" customFormat="1"/>
    <row r="977" s="348" customFormat="1"/>
    <row r="978" s="348" customFormat="1"/>
    <row r="979" s="348" customFormat="1"/>
    <row r="980" s="348" customFormat="1"/>
    <row r="981" s="348" customFormat="1"/>
    <row r="982" s="348" customFormat="1"/>
    <row r="983" s="348" customFormat="1"/>
    <row r="984" s="348" customFormat="1"/>
    <row r="985" s="348" customFormat="1"/>
    <row r="986" s="348" customFormat="1"/>
    <row r="987" s="348" customFormat="1"/>
    <row r="988" s="348" customFormat="1"/>
    <row r="989" s="348" customFormat="1"/>
    <row r="990" s="348" customFormat="1"/>
    <row r="991" s="348" customFormat="1"/>
    <row r="992" s="348" customFormat="1"/>
    <row r="993" s="348" customFormat="1"/>
    <row r="994" s="348" customFormat="1"/>
    <row r="995" s="348" customFormat="1"/>
    <row r="996" s="348" customFormat="1"/>
    <row r="997" s="348" customFormat="1"/>
    <row r="998" s="348" customFormat="1"/>
    <row r="999" s="348" customFormat="1"/>
    <row r="1000" s="348" customFormat="1"/>
    <row r="1001" s="348" customFormat="1"/>
    <row r="1002" s="348" customFormat="1"/>
  </sheetData>
  <protectedRanges>
    <protectedRange sqref="B9" name="区域1_1"/>
  </protectedRanges>
  <mergeCells count="2">
    <mergeCell ref="A2:B2"/>
    <mergeCell ref="C3:D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1004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E9" sqref="E9"/>
    </sheetView>
  </sheetViews>
  <sheetFormatPr defaultColWidth="9.125" defaultRowHeight="12.75" outlineLevelCol="3"/>
  <cols>
    <col min="1" max="1" width="46.25" style="349" customWidth="1"/>
    <col min="2" max="2" width="25.75" style="349" customWidth="1"/>
    <col min="3" max="242" width="9.125" style="349" customWidth="1"/>
    <col min="243" max="16384" width="9.125" style="349"/>
  </cols>
  <sheetData>
    <row r="1" s="346" customFormat="1" ht="19.5" customHeight="1" spans="1:1">
      <c r="A1" s="346" t="s">
        <v>1118</v>
      </c>
    </row>
    <row r="2" s="347" customFormat="1" ht="48.75" customHeight="1" spans="1:2">
      <c r="A2" s="350" t="s">
        <v>1119</v>
      </c>
      <c r="B2" s="350"/>
    </row>
    <row r="3" s="348" customFormat="1" ht="26.25" customHeight="1" spans="1:4">
      <c r="A3" s="351"/>
      <c r="B3" s="352" t="s">
        <v>126</v>
      </c>
      <c r="C3" s="353"/>
      <c r="D3" s="353"/>
    </row>
    <row r="4" s="348" customFormat="1" ht="33" customHeight="1" spans="1:2">
      <c r="A4" s="354" t="s">
        <v>1105</v>
      </c>
      <c r="B4" s="354" t="s">
        <v>5</v>
      </c>
    </row>
    <row r="5" s="348" customFormat="1" ht="33" customHeight="1" spans="1:2">
      <c r="A5" s="355" t="s">
        <v>1107</v>
      </c>
      <c r="B5" s="356">
        <v>505270</v>
      </c>
    </row>
    <row r="6" s="348" customFormat="1" ht="33" customHeight="1" spans="1:4">
      <c r="A6" s="357" t="s">
        <v>1109</v>
      </c>
      <c r="B6" s="356">
        <f>'28.2025年政府性基金转移支付表（分地区）'!B6</f>
        <v>5087</v>
      </c>
      <c r="D6" s="358"/>
    </row>
    <row r="7" s="348" customFormat="1" ht="33" customHeight="1" spans="1:4">
      <c r="A7" s="359" t="s">
        <v>1111</v>
      </c>
      <c r="B7" s="356"/>
      <c r="D7" s="358"/>
    </row>
    <row r="8" s="348" customFormat="1" ht="33" customHeight="1" spans="1:4">
      <c r="A8" s="359" t="s">
        <v>1112</v>
      </c>
      <c r="B8" s="356">
        <f>'28.2025年政府性基金转移支付表（分地区）'!B7</f>
        <v>21401</v>
      </c>
      <c r="D8" s="358"/>
    </row>
    <row r="9" s="348" customFormat="1" ht="33" customHeight="1" spans="1:2">
      <c r="A9" s="359" t="s">
        <v>1113</v>
      </c>
      <c r="B9" s="356">
        <f>5041+58000</f>
        <v>63041</v>
      </c>
    </row>
    <row r="10" s="348" customFormat="1" ht="33" customHeight="1" spans="1:2">
      <c r="A10" s="355" t="s">
        <v>1115</v>
      </c>
      <c r="B10" s="356">
        <v>496000</v>
      </c>
    </row>
    <row r="11" s="348" customFormat="1" ht="33" customHeight="1" spans="1:2">
      <c r="A11" s="354" t="s">
        <v>69</v>
      </c>
      <c r="B11" s="356">
        <f>SUM(B4:B10)</f>
        <v>1090799</v>
      </c>
    </row>
    <row r="12" s="348" customFormat="1"/>
    <row r="13" s="348" customFormat="1"/>
    <row r="14" s="348" customFormat="1"/>
    <row r="15" s="348" customFormat="1"/>
    <row r="16" s="348" customFormat="1"/>
    <row r="17" s="348" customFormat="1"/>
    <row r="18" s="348" customFormat="1"/>
    <row r="19" s="348" customFormat="1"/>
    <row r="20" s="348" customFormat="1"/>
    <row r="21" s="348" customFormat="1"/>
    <row r="22" s="348" customFormat="1"/>
    <row r="23" s="348" customFormat="1"/>
    <row r="24" s="348" customFormat="1"/>
    <row r="25" s="348" customFormat="1"/>
    <row r="26" s="348" customFormat="1"/>
    <row r="27" s="348" customFormat="1"/>
    <row r="28" s="348" customFormat="1"/>
    <row r="29" s="348" customFormat="1"/>
    <row r="30" s="348" customFormat="1"/>
    <row r="31" s="348" customFormat="1"/>
    <row r="32" s="348" customFormat="1"/>
    <row r="33" s="348" customFormat="1"/>
    <row r="34" s="348" customFormat="1"/>
    <row r="35" s="348" customFormat="1"/>
    <row r="36" s="348" customFormat="1"/>
    <row r="37" s="348" customFormat="1"/>
    <row r="38" s="348" customFormat="1"/>
    <row r="39" s="348" customFormat="1"/>
    <row r="40" s="348" customFormat="1"/>
    <row r="41" s="348" customFormat="1"/>
    <row r="42" s="348" customFormat="1"/>
    <row r="43" s="348" customFormat="1"/>
    <row r="44" s="348" customFormat="1"/>
    <row r="45" s="348" customFormat="1"/>
    <row r="46" s="348" customFormat="1"/>
    <row r="47" s="348" customFormat="1"/>
    <row r="48" s="348" customFormat="1"/>
    <row r="49" s="348" customFormat="1"/>
    <row r="50" s="348" customFormat="1"/>
    <row r="51" s="348" customFormat="1"/>
    <row r="52" s="348" customFormat="1"/>
    <row r="53" s="348" customFormat="1"/>
    <row r="54" s="348" customFormat="1"/>
    <row r="55" s="348" customFormat="1"/>
    <row r="56" s="348" customFormat="1"/>
    <row r="57" s="348" customFormat="1"/>
    <row r="58" s="348" customFormat="1"/>
    <row r="59" s="348" customFormat="1"/>
    <row r="60" s="348" customFormat="1"/>
    <row r="61" s="348" customFormat="1"/>
    <row r="62" s="348" customFormat="1"/>
    <row r="63" s="348" customFormat="1"/>
    <row r="64" s="348" customFormat="1"/>
    <row r="65" s="348" customFormat="1"/>
    <row r="66" s="348" customFormat="1"/>
    <row r="67" s="348" customFormat="1"/>
    <row r="68" s="348" customFormat="1"/>
    <row r="69" s="348" customFormat="1"/>
    <row r="70" s="348" customFormat="1"/>
    <row r="71" s="348" customFormat="1"/>
    <row r="72" s="348" customFormat="1"/>
    <row r="73" s="348" customFormat="1"/>
    <row r="74" s="348" customFormat="1"/>
    <row r="75" s="348" customFormat="1"/>
    <row r="76" s="348" customFormat="1"/>
    <row r="77" s="348" customFormat="1"/>
    <row r="78" s="348" customFormat="1"/>
    <row r="79" s="348" customFormat="1"/>
    <row r="80" s="348" customFormat="1"/>
    <row r="81" s="348" customFormat="1"/>
    <row r="82" s="348" customFormat="1"/>
    <row r="83" s="348" customFormat="1"/>
    <row r="84" s="348" customFormat="1"/>
    <row r="85" s="348" customFormat="1"/>
    <row r="86" s="348" customFormat="1"/>
    <row r="87" s="348" customFormat="1"/>
    <row r="88" s="348" customFormat="1"/>
    <row r="89" s="348" customFormat="1"/>
    <row r="90" s="348" customFormat="1"/>
    <row r="91" s="348" customFormat="1"/>
    <row r="92" s="348" customFormat="1"/>
    <row r="93" s="348" customFormat="1"/>
    <row r="94" s="348" customFormat="1"/>
    <row r="95" s="348" customFormat="1"/>
    <row r="96" s="348" customFormat="1"/>
    <row r="97" s="348" customFormat="1"/>
    <row r="98" s="348" customFormat="1"/>
    <row r="99" s="348" customFormat="1"/>
    <row r="100" s="348" customFormat="1"/>
    <row r="101" s="348" customFormat="1"/>
    <row r="102" s="348" customFormat="1"/>
    <row r="103" s="348" customFormat="1"/>
    <row r="104" s="348" customFormat="1"/>
    <row r="105" s="348" customFormat="1"/>
    <row r="106" s="348" customFormat="1"/>
    <row r="107" s="348" customFormat="1"/>
    <row r="108" s="348" customFormat="1"/>
    <row r="109" s="348" customFormat="1"/>
    <row r="110" s="348" customFormat="1"/>
    <row r="111" s="348" customFormat="1"/>
    <row r="112" s="348" customFormat="1"/>
    <row r="113" s="348" customFormat="1"/>
    <row r="114" s="348" customFormat="1"/>
    <row r="115" s="348" customFormat="1"/>
    <row r="116" s="348" customFormat="1"/>
    <row r="117" s="348" customFormat="1"/>
    <row r="118" s="348" customFormat="1"/>
    <row r="119" s="348" customFormat="1"/>
    <row r="120" s="348" customFormat="1"/>
    <row r="121" s="348" customFormat="1"/>
    <row r="122" s="348" customFormat="1"/>
    <row r="123" s="348" customFormat="1"/>
    <row r="124" s="348" customFormat="1"/>
    <row r="125" s="348" customFormat="1"/>
    <row r="126" s="348" customFormat="1"/>
    <row r="127" s="348" customFormat="1"/>
    <row r="128" s="348" customFormat="1"/>
    <row r="129" s="348" customFormat="1"/>
    <row r="130" s="348" customFormat="1"/>
    <row r="131" s="348" customFormat="1"/>
    <row r="132" s="348" customFormat="1"/>
    <row r="133" s="348" customFormat="1"/>
    <row r="134" s="348" customFormat="1"/>
    <row r="135" s="348" customFormat="1"/>
    <row r="136" s="348" customFormat="1"/>
    <row r="137" s="348" customFormat="1"/>
    <row r="138" s="348" customFormat="1"/>
    <row r="139" s="348" customFormat="1"/>
    <row r="140" s="348" customFormat="1"/>
    <row r="141" s="348" customFormat="1"/>
    <row r="142" s="348" customFormat="1"/>
    <row r="143" s="348" customFormat="1"/>
    <row r="144" s="348" customFormat="1"/>
    <row r="145" s="348" customFormat="1"/>
    <row r="146" s="348" customFormat="1"/>
    <row r="147" s="348" customFormat="1"/>
    <row r="148" s="348" customFormat="1"/>
    <row r="149" s="348" customFormat="1"/>
    <row r="150" s="348" customFormat="1"/>
    <row r="151" s="348" customFormat="1"/>
    <row r="152" s="348" customFormat="1"/>
    <row r="153" s="348" customFormat="1"/>
    <row r="154" s="348" customFormat="1"/>
    <row r="155" s="348" customFormat="1"/>
    <row r="156" s="348" customFormat="1"/>
    <row r="157" s="348" customFormat="1"/>
    <row r="158" s="348" customFormat="1"/>
    <row r="159" s="348" customFormat="1"/>
    <row r="160" s="348" customFormat="1"/>
    <row r="161" s="348" customFormat="1"/>
    <row r="162" s="348" customFormat="1"/>
    <row r="163" s="348" customFormat="1"/>
    <row r="164" s="348" customFormat="1"/>
    <row r="165" s="348" customFormat="1"/>
    <row r="166" s="348" customFormat="1"/>
    <row r="167" s="348" customFormat="1"/>
    <row r="168" s="348" customFormat="1"/>
    <row r="169" s="348" customFormat="1"/>
    <row r="170" s="348" customFormat="1"/>
    <row r="171" s="348" customFormat="1"/>
    <row r="172" s="348" customFormat="1"/>
    <row r="173" s="348" customFormat="1"/>
    <row r="174" s="348" customFormat="1"/>
    <row r="175" s="348" customFormat="1"/>
    <row r="176" s="348" customFormat="1"/>
    <row r="177" s="348" customFormat="1"/>
    <row r="178" s="348" customFormat="1"/>
    <row r="179" s="348" customFormat="1"/>
    <row r="180" s="348" customFormat="1"/>
    <row r="181" s="348" customFormat="1"/>
    <row r="182" s="348" customFormat="1"/>
    <row r="183" s="348" customFormat="1"/>
    <row r="184" s="348" customFormat="1"/>
    <row r="185" s="348" customFormat="1"/>
    <row r="186" s="348" customFormat="1"/>
    <row r="187" s="348" customFormat="1"/>
    <row r="188" s="348" customFormat="1"/>
    <row r="189" s="348" customFormat="1"/>
    <row r="190" s="348" customFormat="1"/>
    <row r="191" s="348" customFormat="1"/>
    <row r="192" s="348" customFormat="1"/>
    <row r="193" s="348" customFormat="1"/>
    <row r="194" s="348" customFormat="1"/>
    <row r="195" s="348" customFormat="1"/>
    <row r="196" s="348" customFormat="1"/>
    <row r="197" s="348" customFormat="1"/>
    <row r="198" s="348" customFormat="1"/>
    <row r="199" s="348" customFormat="1"/>
    <row r="200" s="348" customFormat="1"/>
    <row r="201" s="348" customFormat="1"/>
    <row r="202" s="348" customFormat="1"/>
    <row r="203" s="348" customFormat="1"/>
    <row r="204" s="348" customFormat="1"/>
    <row r="205" s="348" customFormat="1"/>
    <row r="206" s="348" customFormat="1"/>
    <row r="207" s="348" customFormat="1"/>
    <row r="208" s="348" customFormat="1"/>
    <row r="209" s="348" customFormat="1"/>
    <row r="210" s="348" customFormat="1"/>
    <row r="211" s="348" customFormat="1"/>
    <row r="212" s="348" customFormat="1"/>
    <row r="213" s="348" customFormat="1"/>
    <row r="214" s="348" customFormat="1"/>
    <row r="215" s="348" customFormat="1"/>
    <row r="216" s="348" customFormat="1"/>
    <row r="217" s="348" customFormat="1"/>
    <row r="218" s="348" customFormat="1"/>
    <row r="219" s="348" customFormat="1"/>
    <row r="220" s="348" customFormat="1"/>
    <row r="221" s="348" customFormat="1"/>
    <row r="222" s="348" customFormat="1"/>
    <row r="223" s="348" customFormat="1"/>
    <row r="224" s="348" customFormat="1"/>
    <row r="225" s="348" customFormat="1"/>
    <row r="226" s="348" customFormat="1"/>
    <row r="227" s="348" customFormat="1"/>
    <row r="228" s="348" customFormat="1"/>
    <row r="229" s="348" customFormat="1"/>
    <row r="230" s="348" customFormat="1"/>
    <row r="231" s="348" customFormat="1"/>
    <row r="232" s="348" customFormat="1"/>
    <row r="233" s="348" customFormat="1"/>
    <row r="234" s="348" customFormat="1"/>
    <row r="235" s="348" customFormat="1"/>
    <row r="236" s="348" customFormat="1"/>
    <row r="237" s="348" customFormat="1"/>
    <row r="238" s="348" customFormat="1"/>
    <row r="239" s="348" customFormat="1"/>
    <row r="240" s="348" customFormat="1"/>
    <row r="241" s="348" customFormat="1"/>
    <row r="242" s="348" customFormat="1"/>
    <row r="243" s="348" customFormat="1"/>
    <row r="244" s="348" customFormat="1"/>
    <row r="245" s="348" customFormat="1"/>
    <row r="246" s="348" customFormat="1"/>
    <row r="247" s="348" customFormat="1"/>
    <row r="248" s="348" customFormat="1"/>
    <row r="249" s="348" customFormat="1"/>
    <row r="250" s="348" customFormat="1"/>
    <row r="251" s="348" customFormat="1"/>
    <row r="252" s="348" customFormat="1"/>
    <row r="253" s="348" customFormat="1"/>
    <row r="254" s="348" customFormat="1"/>
    <row r="255" s="348" customFormat="1"/>
    <row r="256" s="348" customFormat="1"/>
    <row r="257" s="348" customFormat="1"/>
    <row r="258" s="348" customFormat="1"/>
    <row r="259" s="348" customFormat="1"/>
    <row r="260" s="348" customFormat="1"/>
    <row r="261" s="348" customFormat="1"/>
    <row r="262" s="348" customFormat="1"/>
    <row r="263" s="348" customFormat="1"/>
    <row r="264" s="348" customFormat="1"/>
    <row r="265" s="348" customFormat="1"/>
    <row r="266" s="348" customFormat="1"/>
    <row r="267" s="348" customFormat="1"/>
    <row r="268" s="348" customFormat="1"/>
    <row r="269" s="348" customFormat="1"/>
    <row r="270" s="348" customFormat="1"/>
    <row r="271" s="348" customFormat="1"/>
    <row r="272" s="348" customFormat="1"/>
    <row r="273" s="348" customFormat="1"/>
    <row r="274" s="348" customFormat="1"/>
    <row r="275" s="348" customFormat="1"/>
    <row r="276" s="348" customFormat="1"/>
    <row r="277" s="348" customFormat="1"/>
    <row r="278" s="348" customFormat="1"/>
    <row r="279" s="348" customFormat="1"/>
    <row r="280" s="348" customFormat="1"/>
    <row r="281" s="348" customFormat="1"/>
    <row r="282" s="348" customFormat="1"/>
    <row r="283" s="348" customFormat="1"/>
    <row r="284" s="348" customFormat="1"/>
    <row r="285" s="348" customFormat="1"/>
    <row r="286" s="348" customFormat="1"/>
    <row r="287" s="348" customFormat="1"/>
    <row r="288" s="348" customFormat="1"/>
    <row r="289" s="348" customFormat="1"/>
    <row r="290" s="348" customFormat="1"/>
    <row r="291" s="348" customFormat="1"/>
    <row r="292" s="348" customFormat="1"/>
    <row r="293" s="348" customFormat="1"/>
    <row r="294" s="348" customFormat="1"/>
    <row r="295" s="348" customFormat="1"/>
    <row r="296" s="348" customFormat="1"/>
    <row r="297" s="348" customFormat="1"/>
    <row r="298" s="348" customFormat="1"/>
    <row r="299" s="348" customFormat="1"/>
    <row r="300" s="348" customFormat="1"/>
    <row r="301" s="348" customFormat="1"/>
    <row r="302" s="348" customFormat="1"/>
    <row r="303" s="348" customFormat="1"/>
    <row r="304" s="348" customFormat="1"/>
    <row r="305" s="348" customFormat="1"/>
    <row r="306" s="348" customFormat="1"/>
    <row r="307" s="348" customFormat="1"/>
    <row r="308" s="348" customFormat="1"/>
    <row r="309" s="348" customFormat="1"/>
    <row r="310" s="348" customFormat="1"/>
    <row r="311" s="348" customFormat="1"/>
    <row r="312" s="348" customFormat="1"/>
    <row r="313" s="348" customFormat="1"/>
    <row r="314" s="348" customFormat="1"/>
    <row r="315" s="348" customFormat="1"/>
    <row r="316" s="348" customFormat="1"/>
    <row r="317" s="348" customFormat="1"/>
    <row r="318" s="348" customFormat="1"/>
    <row r="319" s="348" customFormat="1"/>
    <row r="320" s="348" customFormat="1"/>
    <row r="321" s="348" customFormat="1"/>
    <row r="322" s="348" customFormat="1"/>
    <row r="323" s="348" customFormat="1"/>
    <row r="324" s="348" customFormat="1"/>
    <row r="325" s="348" customFormat="1"/>
    <row r="326" s="348" customFormat="1"/>
    <row r="327" s="348" customFormat="1"/>
    <row r="328" s="348" customFormat="1"/>
    <row r="329" s="348" customFormat="1"/>
    <row r="330" s="348" customFormat="1"/>
    <row r="331" s="348" customFormat="1"/>
    <row r="332" s="348" customFormat="1"/>
    <row r="333" s="348" customFormat="1"/>
    <row r="334" s="348" customFormat="1"/>
    <row r="335" s="348" customFormat="1"/>
    <row r="336" s="348" customFormat="1"/>
    <row r="337" s="348" customFormat="1"/>
    <row r="338" s="348" customFormat="1"/>
    <row r="339" s="348" customFormat="1"/>
    <row r="340" s="348" customFormat="1"/>
    <row r="341" s="348" customFormat="1"/>
    <row r="342" s="348" customFormat="1"/>
    <row r="343" s="348" customFormat="1"/>
    <row r="344" s="348" customFormat="1"/>
    <row r="345" s="348" customFormat="1"/>
    <row r="346" s="348" customFormat="1"/>
    <row r="347" s="348" customFormat="1"/>
    <row r="348" s="348" customFormat="1"/>
    <row r="349" s="348" customFormat="1"/>
    <row r="350" s="348" customFormat="1"/>
    <row r="351" s="348" customFormat="1"/>
    <row r="352" s="348" customFormat="1"/>
    <row r="353" s="348" customFormat="1"/>
    <row r="354" s="348" customFormat="1"/>
    <row r="355" s="348" customFormat="1"/>
    <row r="356" s="348" customFormat="1"/>
    <row r="357" s="348" customFormat="1"/>
    <row r="358" s="348" customFormat="1"/>
    <row r="359" s="348" customFormat="1"/>
    <row r="360" s="348" customFormat="1"/>
    <row r="361" s="348" customFormat="1"/>
    <row r="362" s="348" customFormat="1"/>
    <row r="363" s="348" customFormat="1"/>
    <row r="364" s="348" customFormat="1"/>
    <row r="365" s="348" customFormat="1"/>
    <row r="366" s="348" customFormat="1"/>
    <row r="367" s="348" customFormat="1"/>
    <row r="368" s="348" customFormat="1"/>
    <row r="369" s="348" customFormat="1"/>
    <row r="370" s="348" customFormat="1"/>
    <row r="371" s="348" customFormat="1"/>
    <row r="372" s="348" customFormat="1"/>
    <row r="373" s="348" customFormat="1"/>
    <row r="374" s="348" customFormat="1"/>
    <row r="375" s="348" customFormat="1"/>
    <row r="376" s="348" customFormat="1"/>
    <row r="377" s="348" customFormat="1"/>
    <row r="378" s="348" customFormat="1"/>
    <row r="379" s="348" customFormat="1"/>
    <row r="380" s="348" customFormat="1"/>
    <row r="381" s="348" customFormat="1"/>
    <row r="382" s="348" customFormat="1"/>
    <row r="383" s="348" customFormat="1"/>
    <row r="384" s="348" customFormat="1"/>
    <row r="385" s="348" customFormat="1"/>
    <row r="386" s="348" customFormat="1"/>
    <row r="387" s="348" customFormat="1"/>
    <row r="388" s="348" customFormat="1"/>
    <row r="389" s="348" customFormat="1"/>
    <row r="390" s="348" customFormat="1"/>
    <row r="391" s="348" customFormat="1"/>
    <row r="392" s="348" customFormat="1"/>
    <row r="393" s="348" customFormat="1"/>
    <row r="394" s="348" customFormat="1"/>
    <row r="395" s="348" customFormat="1"/>
    <row r="396" s="348" customFormat="1"/>
    <row r="397" s="348" customFormat="1"/>
    <row r="398" s="348" customFormat="1"/>
    <row r="399" s="348" customFormat="1"/>
    <row r="400" s="348" customFormat="1"/>
    <row r="401" s="348" customFormat="1"/>
    <row r="402" s="348" customFormat="1"/>
    <row r="403" s="348" customFormat="1"/>
    <row r="404" s="348" customFormat="1"/>
    <row r="405" s="348" customFormat="1"/>
    <row r="406" s="348" customFormat="1"/>
    <row r="407" s="348" customFormat="1"/>
    <row r="408" s="348" customFormat="1"/>
    <row r="409" s="348" customFormat="1"/>
    <row r="410" s="348" customFormat="1"/>
    <row r="411" s="348" customFormat="1"/>
    <row r="412" s="348" customFormat="1"/>
    <row r="413" s="348" customFormat="1"/>
    <row r="414" s="348" customFormat="1"/>
    <row r="415" s="348" customFormat="1"/>
    <row r="416" s="348" customFormat="1"/>
    <row r="417" s="348" customFormat="1"/>
    <row r="418" s="348" customFormat="1"/>
    <row r="419" s="348" customFormat="1"/>
    <row r="420" s="348" customFormat="1"/>
    <row r="421" s="348" customFormat="1"/>
    <row r="422" s="348" customFormat="1"/>
    <row r="423" s="348" customFormat="1"/>
    <row r="424" s="348" customFormat="1"/>
    <row r="425" s="348" customFormat="1"/>
    <row r="426" s="348" customFormat="1"/>
    <row r="427" s="348" customFormat="1"/>
    <row r="428" s="348" customFormat="1"/>
    <row r="429" s="348" customFormat="1"/>
    <row r="430" s="348" customFormat="1"/>
    <row r="431" s="348" customFormat="1"/>
    <row r="432" s="348" customFormat="1"/>
    <row r="433" s="348" customFormat="1"/>
    <row r="434" s="348" customFormat="1"/>
    <row r="435" s="348" customFormat="1"/>
    <row r="436" s="348" customFormat="1"/>
    <row r="437" s="348" customFormat="1"/>
    <row r="438" s="348" customFormat="1"/>
    <row r="439" s="348" customFormat="1"/>
    <row r="440" s="348" customFormat="1"/>
    <row r="441" s="348" customFormat="1"/>
    <row r="442" s="348" customFormat="1"/>
    <row r="443" s="348" customFormat="1"/>
    <row r="444" s="348" customFormat="1"/>
    <row r="445" s="348" customFormat="1"/>
    <row r="446" s="348" customFormat="1"/>
    <row r="447" s="348" customFormat="1"/>
    <row r="448" s="348" customFormat="1"/>
    <row r="449" s="348" customFormat="1"/>
    <row r="450" s="348" customFormat="1"/>
    <row r="451" s="348" customFormat="1"/>
    <row r="452" s="348" customFormat="1"/>
    <row r="453" s="348" customFormat="1"/>
    <row r="454" s="348" customFormat="1"/>
    <row r="455" s="348" customFormat="1"/>
    <row r="456" s="348" customFormat="1"/>
    <row r="457" s="348" customFormat="1"/>
    <row r="458" s="348" customFormat="1"/>
    <row r="459" s="348" customFormat="1"/>
    <row r="460" s="348" customFormat="1"/>
    <row r="461" s="348" customFormat="1"/>
    <row r="462" s="348" customFormat="1"/>
    <row r="463" s="348" customFormat="1"/>
    <row r="464" s="348" customFormat="1"/>
    <row r="465" s="348" customFormat="1"/>
    <row r="466" s="348" customFormat="1"/>
    <row r="467" s="348" customFormat="1"/>
    <row r="468" s="348" customFormat="1"/>
    <row r="469" s="348" customFormat="1"/>
    <row r="470" s="348" customFormat="1"/>
    <row r="471" s="348" customFormat="1"/>
    <row r="472" s="348" customFormat="1"/>
    <row r="473" s="348" customFormat="1"/>
    <row r="474" s="348" customFormat="1"/>
    <row r="475" s="348" customFormat="1"/>
    <row r="476" s="348" customFormat="1"/>
    <row r="477" s="348" customFormat="1"/>
    <row r="478" s="348" customFormat="1"/>
    <row r="479" s="348" customFormat="1"/>
    <row r="480" s="348" customFormat="1"/>
    <row r="481" s="348" customFormat="1"/>
    <row r="482" s="348" customFormat="1"/>
    <row r="483" s="348" customFormat="1"/>
    <row r="484" s="348" customFormat="1"/>
    <row r="485" s="348" customFormat="1"/>
    <row r="486" s="348" customFormat="1"/>
    <row r="487" s="348" customFormat="1"/>
    <row r="488" s="348" customFormat="1"/>
    <row r="489" s="348" customFormat="1"/>
    <row r="490" s="348" customFormat="1"/>
    <row r="491" s="348" customFormat="1"/>
    <row r="492" s="348" customFormat="1"/>
    <row r="493" s="348" customFormat="1"/>
    <row r="494" s="348" customFormat="1"/>
    <row r="495" s="348" customFormat="1"/>
    <row r="496" s="348" customFormat="1"/>
    <row r="497" s="348" customFormat="1"/>
    <row r="498" s="348" customFormat="1"/>
    <row r="499" s="348" customFormat="1"/>
    <row r="500" s="348" customFormat="1"/>
    <row r="501" s="348" customFormat="1"/>
    <row r="502" s="348" customFormat="1"/>
    <row r="503" s="348" customFormat="1"/>
    <row r="504" s="348" customFormat="1"/>
    <row r="505" s="348" customFormat="1"/>
    <row r="506" s="348" customFormat="1"/>
    <row r="507" s="348" customFormat="1"/>
    <row r="508" s="348" customFormat="1"/>
    <row r="509" s="348" customFormat="1"/>
    <row r="510" s="348" customFormat="1"/>
    <row r="511" s="348" customFormat="1"/>
    <row r="512" s="348" customFormat="1"/>
    <row r="513" s="348" customFormat="1"/>
    <row r="514" s="348" customFormat="1"/>
    <row r="515" s="348" customFormat="1"/>
    <row r="516" s="348" customFormat="1"/>
    <row r="517" s="348" customFormat="1"/>
    <row r="518" s="348" customFormat="1"/>
    <row r="519" s="348" customFormat="1"/>
    <row r="520" s="348" customFormat="1"/>
    <row r="521" s="348" customFormat="1"/>
    <row r="522" s="348" customFormat="1"/>
    <row r="523" s="348" customFormat="1"/>
    <row r="524" s="348" customFormat="1"/>
    <row r="525" s="348" customFormat="1"/>
    <row r="526" s="348" customFormat="1"/>
    <row r="527" s="348" customFormat="1"/>
    <row r="528" s="348" customFormat="1"/>
    <row r="529" s="348" customFormat="1"/>
    <row r="530" s="348" customFormat="1"/>
    <row r="531" s="348" customFormat="1"/>
    <row r="532" s="348" customFormat="1"/>
    <row r="533" s="348" customFormat="1"/>
    <row r="534" s="348" customFormat="1"/>
    <row r="535" s="348" customFormat="1"/>
    <row r="536" s="348" customFormat="1"/>
    <row r="537" s="348" customFormat="1"/>
    <row r="538" s="348" customFormat="1"/>
    <row r="539" s="348" customFormat="1"/>
    <row r="540" s="348" customFormat="1"/>
    <row r="541" s="348" customFormat="1"/>
    <row r="542" s="348" customFormat="1"/>
    <row r="543" s="348" customFormat="1"/>
    <row r="544" s="348" customFormat="1"/>
    <row r="545" s="348" customFormat="1"/>
    <row r="546" s="348" customFormat="1"/>
    <row r="547" s="348" customFormat="1"/>
    <row r="548" s="348" customFormat="1"/>
    <row r="549" s="348" customFormat="1"/>
    <row r="550" s="348" customFormat="1"/>
    <row r="551" s="348" customFormat="1"/>
    <row r="552" s="348" customFormat="1"/>
    <row r="553" s="348" customFormat="1"/>
    <row r="554" s="348" customFormat="1"/>
    <row r="555" s="348" customFormat="1"/>
    <row r="556" s="348" customFormat="1"/>
    <row r="557" s="348" customFormat="1"/>
    <row r="558" s="348" customFormat="1"/>
    <row r="559" s="348" customFormat="1"/>
    <row r="560" s="348" customFormat="1"/>
    <row r="561" s="348" customFormat="1"/>
    <row r="562" s="348" customFormat="1"/>
    <row r="563" s="348" customFormat="1"/>
    <row r="564" s="348" customFormat="1"/>
    <row r="565" s="348" customFormat="1"/>
    <row r="566" s="348" customFormat="1"/>
    <row r="567" s="348" customFormat="1"/>
    <row r="568" s="348" customFormat="1"/>
    <row r="569" s="348" customFormat="1"/>
    <row r="570" s="348" customFormat="1"/>
    <row r="571" s="348" customFormat="1"/>
    <row r="572" s="348" customFormat="1"/>
    <row r="573" s="348" customFormat="1"/>
    <row r="574" s="348" customFormat="1"/>
    <row r="575" s="348" customFormat="1"/>
    <row r="576" s="348" customFormat="1"/>
    <row r="577" s="348" customFormat="1"/>
    <row r="578" s="348" customFormat="1"/>
    <row r="579" s="348" customFormat="1"/>
    <row r="580" s="348" customFormat="1"/>
    <row r="581" s="348" customFormat="1"/>
    <row r="582" s="348" customFormat="1"/>
    <row r="583" s="348" customFormat="1"/>
    <row r="584" s="348" customFormat="1"/>
    <row r="585" s="348" customFormat="1"/>
    <row r="586" s="348" customFormat="1"/>
    <row r="587" s="348" customFormat="1"/>
    <row r="588" s="348" customFormat="1"/>
    <row r="589" s="348" customFormat="1"/>
    <row r="590" s="348" customFormat="1"/>
    <row r="591" s="348" customFormat="1"/>
    <row r="592" s="348" customFormat="1"/>
    <row r="593" s="348" customFormat="1"/>
    <row r="594" s="348" customFormat="1"/>
    <row r="595" s="348" customFormat="1"/>
    <row r="596" s="348" customFormat="1"/>
    <row r="597" s="348" customFormat="1"/>
    <row r="598" s="348" customFormat="1"/>
    <row r="599" s="348" customFormat="1"/>
    <row r="600" s="348" customFormat="1"/>
    <row r="601" s="348" customFormat="1"/>
    <row r="602" s="348" customFormat="1"/>
    <row r="603" s="348" customFormat="1"/>
    <row r="604" s="348" customFormat="1"/>
    <row r="605" s="348" customFormat="1"/>
    <row r="606" s="348" customFormat="1"/>
    <row r="607" s="348" customFormat="1"/>
    <row r="608" s="348" customFormat="1"/>
    <row r="609" s="348" customFormat="1"/>
    <row r="610" s="348" customFormat="1"/>
    <row r="611" s="348" customFormat="1"/>
    <row r="612" s="348" customFormat="1"/>
    <row r="613" s="348" customFormat="1"/>
    <row r="614" s="348" customFormat="1"/>
    <row r="615" s="348" customFormat="1"/>
    <row r="616" s="348" customFormat="1"/>
    <row r="617" s="348" customFormat="1"/>
    <row r="618" s="348" customFormat="1"/>
    <row r="619" s="348" customFormat="1"/>
    <row r="620" s="348" customFormat="1"/>
    <row r="621" s="348" customFormat="1"/>
    <row r="622" s="348" customFormat="1"/>
    <row r="623" s="348" customFormat="1"/>
    <row r="624" s="348" customFormat="1"/>
    <row r="625" s="348" customFormat="1"/>
    <row r="626" s="348" customFormat="1"/>
    <row r="627" s="348" customFormat="1"/>
    <row r="628" s="348" customFormat="1"/>
    <row r="629" s="348" customFormat="1"/>
    <row r="630" s="348" customFormat="1"/>
    <row r="631" s="348" customFormat="1"/>
    <row r="632" s="348" customFormat="1"/>
    <row r="633" s="348" customFormat="1"/>
    <row r="634" s="348" customFormat="1"/>
    <row r="635" s="348" customFormat="1"/>
    <row r="636" s="348" customFormat="1"/>
    <row r="637" s="348" customFormat="1"/>
    <row r="638" s="348" customFormat="1"/>
    <row r="639" s="348" customFormat="1"/>
    <row r="640" s="348" customFormat="1"/>
    <row r="641" s="348" customFormat="1"/>
    <row r="642" s="348" customFormat="1"/>
    <row r="643" s="348" customFormat="1"/>
    <row r="644" s="348" customFormat="1"/>
    <row r="645" s="348" customFormat="1"/>
    <row r="646" s="348" customFormat="1"/>
    <row r="647" s="348" customFormat="1"/>
    <row r="648" s="348" customFormat="1"/>
    <row r="649" s="348" customFormat="1"/>
    <row r="650" s="348" customFormat="1"/>
    <row r="651" s="348" customFormat="1"/>
    <row r="652" s="348" customFormat="1"/>
    <row r="653" s="348" customFormat="1"/>
    <row r="654" s="348" customFormat="1"/>
    <row r="655" s="348" customFormat="1"/>
    <row r="656" s="348" customFormat="1"/>
    <row r="657" s="348" customFormat="1"/>
    <row r="658" s="348" customFormat="1"/>
    <row r="659" s="348" customFormat="1"/>
    <row r="660" s="348" customFormat="1"/>
    <row r="661" s="348" customFormat="1"/>
    <row r="662" s="348" customFormat="1"/>
    <row r="663" s="348" customFormat="1"/>
    <row r="664" s="348" customFormat="1"/>
    <row r="665" s="348" customFormat="1"/>
    <row r="666" s="348" customFormat="1"/>
    <row r="667" s="348" customFormat="1"/>
    <row r="668" s="348" customFormat="1"/>
    <row r="669" s="348" customFormat="1"/>
    <row r="670" s="348" customFormat="1"/>
    <row r="671" s="348" customFormat="1"/>
    <row r="672" s="348" customFormat="1"/>
    <row r="673" s="348" customFormat="1"/>
    <row r="674" s="348" customFormat="1"/>
    <row r="675" s="348" customFormat="1"/>
    <row r="676" s="348" customFormat="1"/>
    <row r="677" s="348" customFormat="1"/>
    <row r="678" s="348" customFormat="1"/>
    <row r="679" s="348" customFormat="1"/>
    <row r="680" s="348" customFormat="1"/>
    <row r="681" s="348" customFormat="1"/>
    <row r="682" s="348" customFormat="1"/>
    <row r="683" s="348" customFormat="1"/>
    <row r="684" s="348" customFormat="1"/>
    <row r="685" s="348" customFormat="1"/>
    <row r="686" s="348" customFormat="1"/>
    <row r="687" s="348" customFormat="1"/>
    <row r="688" s="348" customFormat="1"/>
    <row r="689" s="348" customFormat="1"/>
    <row r="690" s="348" customFormat="1"/>
    <row r="691" s="348" customFormat="1"/>
    <row r="692" s="348" customFormat="1"/>
    <row r="693" s="348" customFormat="1"/>
    <row r="694" s="348" customFormat="1"/>
    <row r="695" s="348" customFormat="1"/>
    <row r="696" s="348" customFormat="1"/>
    <row r="697" s="348" customFormat="1"/>
    <row r="698" s="348" customFormat="1"/>
    <row r="699" s="348" customFormat="1"/>
    <row r="700" s="348" customFormat="1"/>
    <row r="701" s="348" customFormat="1"/>
    <row r="702" s="348" customFormat="1"/>
    <row r="703" s="348" customFormat="1"/>
    <row r="704" s="348" customFormat="1"/>
    <row r="705" s="348" customFormat="1"/>
    <row r="706" s="348" customFormat="1"/>
    <row r="707" s="348" customFormat="1"/>
    <row r="708" s="348" customFormat="1"/>
    <row r="709" s="348" customFormat="1"/>
    <row r="710" s="348" customFormat="1"/>
    <row r="711" s="348" customFormat="1"/>
    <row r="712" s="348" customFormat="1"/>
    <row r="713" s="348" customFormat="1"/>
    <row r="714" s="348" customFormat="1"/>
    <row r="715" s="348" customFormat="1"/>
    <row r="716" s="348" customFormat="1"/>
    <row r="717" s="348" customFormat="1"/>
    <row r="718" s="348" customFormat="1"/>
    <row r="719" s="348" customFormat="1"/>
    <row r="720" s="348" customFormat="1"/>
    <row r="721" s="348" customFormat="1"/>
    <row r="722" s="348" customFormat="1"/>
    <row r="723" s="348" customFormat="1"/>
    <row r="724" s="348" customFormat="1"/>
    <row r="725" s="348" customFormat="1"/>
    <row r="726" s="348" customFormat="1"/>
    <row r="727" s="348" customFormat="1"/>
    <row r="728" s="348" customFormat="1"/>
    <row r="729" s="348" customFormat="1"/>
    <row r="730" s="348" customFormat="1"/>
    <row r="731" s="348" customFormat="1"/>
    <row r="732" s="348" customFormat="1"/>
    <row r="733" s="348" customFormat="1"/>
    <row r="734" s="348" customFormat="1"/>
    <row r="735" s="348" customFormat="1"/>
    <row r="736" s="348" customFormat="1"/>
    <row r="737" s="348" customFormat="1"/>
    <row r="738" s="348" customFormat="1"/>
    <row r="739" s="348" customFormat="1"/>
    <row r="740" s="348" customFormat="1"/>
    <row r="741" s="348" customFormat="1"/>
    <row r="742" s="348" customFormat="1"/>
    <row r="743" s="348" customFormat="1"/>
    <row r="744" s="348" customFormat="1"/>
    <row r="745" s="348" customFormat="1"/>
    <row r="746" s="348" customFormat="1"/>
    <row r="747" s="348" customFormat="1"/>
    <row r="748" s="348" customFormat="1"/>
    <row r="749" s="348" customFormat="1"/>
    <row r="750" s="348" customFormat="1"/>
    <row r="751" s="348" customFormat="1"/>
    <row r="752" s="348" customFormat="1"/>
    <row r="753" s="348" customFormat="1"/>
    <row r="754" s="348" customFormat="1"/>
    <row r="755" s="348" customFormat="1"/>
    <row r="756" s="348" customFormat="1"/>
    <row r="757" s="348" customFormat="1"/>
    <row r="758" s="348" customFormat="1"/>
    <row r="759" s="348" customFormat="1"/>
    <row r="760" s="348" customFormat="1"/>
    <row r="761" s="348" customFormat="1"/>
    <row r="762" s="348" customFormat="1"/>
    <row r="763" s="348" customFormat="1"/>
    <row r="764" s="348" customFormat="1"/>
    <row r="765" s="348" customFormat="1"/>
    <row r="766" s="348" customFormat="1"/>
    <row r="767" s="348" customFormat="1"/>
    <row r="768" s="348" customFormat="1"/>
    <row r="769" s="348" customFormat="1"/>
    <row r="770" s="348" customFormat="1"/>
    <row r="771" s="348" customFormat="1"/>
    <row r="772" s="348" customFormat="1"/>
    <row r="773" s="348" customFormat="1"/>
    <row r="774" s="348" customFormat="1"/>
    <row r="775" s="348" customFormat="1"/>
    <row r="776" s="348" customFormat="1"/>
    <row r="777" s="348" customFormat="1"/>
    <row r="778" s="348" customFormat="1"/>
    <row r="779" s="348" customFormat="1"/>
    <row r="780" s="348" customFormat="1"/>
    <row r="781" s="348" customFormat="1"/>
    <row r="782" s="348" customFormat="1"/>
    <row r="783" s="348" customFormat="1"/>
    <row r="784" s="348" customFormat="1"/>
    <row r="785" s="348" customFormat="1"/>
    <row r="786" s="348" customFormat="1"/>
    <row r="787" s="348" customFormat="1"/>
    <row r="788" s="348" customFormat="1"/>
    <row r="789" s="348" customFormat="1"/>
    <row r="790" s="348" customFormat="1"/>
    <row r="791" s="348" customFormat="1"/>
    <row r="792" s="348" customFormat="1"/>
    <row r="793" s="348" customFormat="1"/>
    <row r="794" s="348" customFormat="1"/>
    <row r="795" s="348" customFormat="1"/>
    <row r="796" s="348" customFormat="1"/>
    <row r="797" s="348" customFormat="1"/>
    <row r="798" s="348" customFormat="1"/>
    <row r="799" s="348" customFormat="1"/>
    <row r="800" s="348" customFormat="1"/>
    <row r="801" s="348" customFormat="1"/>
    <row r="802" s="348" customFormat="1"/>
    <row r="803" s="348" customFormat="1"/>
    <row r="804" s="348" customFormat="1"/>
    <row r="805" s="348" customFormat="1"/>
    <row r="806" s="348" customFormat="1"/>
    <row r="807" s="348" customFormat="1"/>
    <row r="808" s="348" customFormat="1"/>
    <row r="809" s="348" customFormat="1"/>
    <row r="810" s="348" customFormat="1"/>
    <row r="811" s="348" customFormat="1"/>
    <row r="812" s="348" customFormat="1"/>
    <row r="813" s="348" customFormat="1"/>
    <row r="814" s="348" customFormat="1"/>
    <row r="815" s="348" customFormat="1"/>
    <row r="816" s="348" customFormat="1"/>
    <row r="817" s="348" customFormat="1"/>
    <row r="818" s="348" customFormat="1"/>
    <row r="819" s="348" customFormat="1"/>
    <row r="820" s="348" customFormat="1"/>
    <row r="821" s="348" customFormat="1"/>
    <row r="822" s="348" customFormat="1"/>
    <row r="823" s="348" customFormat="1"/>
    <row r="824" s="348" customFormat="1"/>
    <row r="825" s="348" customFormat="1"/>
    <row r="826" s="348" customFormat="1"/>
    <row r="827" s="348" customFormat="1"/>
    <row r="828" s="348" customFormat="1"/>
    <row r="829" s="348" customFormat="1"/>
    <row r="830" s="348" customFormat="1"/>
    <row r="831" s="348" customFormat="1"/>
    <row r="832" s="348" customFormat="1"/>
    <row r="833" s="348" customFormat="1"/>
    <row r="834" s="348" customFormat="1"/>
    <row r="835" s="348" customFormat="1"/>
    <row r="836" s="348" customFormat="1"/>
    <row r="837" s="348" customFormat="1"/>
    <row r="838" s="348" customFormat="1"/>
    <row r="839" s="348" customFormat="1"/>
    <row r="840" s="348" customFormat="1"/>
    <row r="841" s="348" customFormat="1"/>
    <row r="842" s="348" customFormat="1"/>
    <row r="843" s="348" customFormat="1"/>
    <row r="844" s="348" customFormat="1"/>
    <row r="845" s="348" customFormat="1"/>
    <row r="846" s="348" customFormat="1"/>
    <row r="847" s="348" customFormat="1"/>
    <row r="848" s="348" customFormat="1"/>
    <row r="849" s="348" customFormat="1"/>
    <row r="850" s="348" customFormat="1"/>
    <row r="851" s="348" customFormat="1"/>
    <row r="852" s="348" customFormat="1"/>
    <row r="853" s="348" customFormat="1"/>
    <row r="854" s="348" customFormat="1"/>
    <row r="855" s="348" customFormat="1"/>
    <row r="856" s="348" customFormat="1"/>
    <row r="857" s="348" customFormat="1"/>
    <row r="858" s="348" customFormat="1"/>
    <row r="859" s="348" customFormat="1"/>
    <row r="860" s="348" customFormat="1"/>
    <row r="861" s="348" customFormat="1"/>
    <row r="862" s="348" customFormat="1"/>
    <row r="863" s="348" customFormat="1"/>
    <row r="864" s="348" customFormat="1"/>
    <row r="865" s="348" customFormat="1"/>
    <row r="866" s="348" customFormat="1"/>
    <row r="867" s="348" customFormat="1"/>
    <row r="868" s="348" customFormat="1"/>
    <row r="869" s="348" customFormat="1"/>
    <row r="870" s="348" customFormat="1"/>
    <row r="871" s="348" customFormat="1"/>
    <row r="872" s="348" customFormat="1"/>
    <row r="873" s="348" customFormat="1"/>
    <row r="874" s="348" customFormat="1"/>
    <row r="875" s="348" customFormat="1"/>
    <row r="876" s="348" customFormat="1"/>
    <row r="877" s="348" customFormat="1"/>
    <row r="878" s="348" customFormat="1"/>
    <row r="879" s="348" customFormat="1"/>
    <row r="880" s="348" customFormat="1"/>
    <row r="881" s="348" customFormat="1"/>
    <row r="882" s="348" customFormat="1"/>
    <row r="883" s="348" customFormat="1"/>
    <row r="884" s="348" customFormat="1"/>
    <row r="885" s="348" customFormat="1"/>
    <row r="886" s="348" customFormat="1"/>
    <row r="887" s="348" customFormat="1"/>
    <row r="888" s="348" customFormat="1"/>
    <row r="889" s="348" customFormat="1"/>
    <row r="890" s="348" customFormat="1"/>
    <row r="891" s="348" customFormat="1"/>
    <row r="892" s="348" customFormat="1"/>
    <row r="893" s="348" customFormat="1"/>
    <row r="894" s="348" customFormat="1"/>
    <row r="895" s="348" customFormat="1"/>
    <row r="896" s="348" customFormat="1"/>
    <row r="897" s="348" customFormat="1"/>
    <row r="898" s="348" customFormat="1"/>
    <row r="899" s="348" customFormat="1"/>
    <row r="900" s="348" customFormat="1"/>
    <row r="901" s="348" customFormat="1"/>
    <row r="902" s="348" customFormat="1"/>
    <row r="903" s="348" customFormat="1"/>
    <row r="904" s="348" customFormat="1"/>
    <row r="905" s="348" customFormat="1"/>
    <row r="906" s="348" customFormat="1"/>
    <row r="907" s="348" customFormat="1"/>
    <row r="908" s="348" customFormat="1"/>
    <row r="909" s="348" customFormat="1"/>
    <row r="910" s="348" customFormat="1"/>
    <row r="911" s="348" customFormat="1"/>
    <row r="912" s="348" customFormat="1"/>
    <row r="913" s="348" customFormat="1"/>
    <row r="914" s="348" customFormat="1"/>
    <row r="915" s="348" customFormat="1"/>
    <row r="916" s="348" customFormat="1"/>
    <row r="917" s="348" customFormat="1"/>
    <row r="918" s="348" customFormat="1"/>
    <row r="919" s="348" customFormat="1"/>
    <row r="920" s="348" customFormat="1"/>
    <row r="921" s="348" customFormat="1"/>
    <row r="922" s="348" customFormat="1"/>
    <row r="923" s="348" customFormat="1"/>
    <row r="924" s="348" customFormat="1"/>
    <row r="925" s="348" customFormat="1"/>
    <row r="926" s="348" customFormat="1"/>
    <row r="927" s="348" customFormat="1"/>
    <row r="928" s="348" customFormat="1"/>
    <row r="929" s="348" customFormat="1"/>
    <row r="930" s="348" customFormat="1"/>
    <row r="931" s="348" customFormat="1"/>
    <row r="932" s="348" customFormat="1"/>
    <row r="933" s="348" customFormat="1"/>
    <row r="934" s="348" customFormat="1"/>
    <row r="935" s="348" customFormat="1"/>
    <row r="936" s="348" customFormat="1"/>
    <row r="937" s="348" customFormat="1"/>
    <row r="938" s="348" customFormat="1"/>
    <row r="939" s="348" customFormat="1"/>
    <row r="940" s="348" customFormat="1"/>
    <row r="941" s="348" customFormat="1"/>
    <row r="942" s="348" customFormat="1"/>
    <row r="943" s="348" customFormat="1"/>
    <row r="944" s="348" customFormat="1"/>
    <row r="945" s="348" customFormat="1"/>
    <row r="946" s="348" customFormat="1"/>
    <row r="947" s="348" customFormat="1"/>
    <row r="948" s="348" customFormat="1"/>
    <row r="949" s="348" customFormat="1"/>
    <row r="950" s="348" customFormat="1"/>
    <row r="951" s="348" customFormat="1"/>
    <row r="952" s="348" customFormat="1"/>
    <row r="953" s="348" customFormat="1"/>
    <row r="954" s="348" customFormat="1"/>
    <row r="955" s="348" customFormat="1"/>
    <row r="956" s="348" customFormat="1"/>
    <row r="957" s="348" customFormat="1"/>
    <row r="958" s="348" customFormat="1"/>
    <row r="959" s="348" customFormat="1"/>
    <row r="960" s="348" customFormat="1"/>
    <row r="961" s="348" customFormat="1"/>
    <row r="962" s="348" customFormat="1"/>
    <row r="963" s="348" customFormat="1"/>
    <row r="964" s="348" customFormat="1"/>
    <row r="965" s="348" customFormat="1"/>
    <row r="966" s="348" customFormat="1"/>
    <row r="967" s="348" customFormat="1"/>
    <row r="968" s="348" customFormat="1"/>
    <row r="969" s="348" customFormat="1"/>
    <row r="970" s="348" customFormat="1"/>
    <row r="971" s="348" customFormat="1"/>
    <row r="972" s="348" customFormat="1"/>
    <row r="973" s="348" customFormat="1"/>
    <row r="974" s="348" customFormat="1"/>
    <row r="975" s="348" customFormat="1"/>
    <row r="976" s="348" customFormat="1"/>
    <row r="977" s="348" customFormat="1"/>
    <row r="978" s="348" customFormat="1"/>
    <row r="979" s="348" customFormat="1"/>
    <row r="980" s="348" customFormat="1"/>
    <row r="981" s="348" customFormat="1"/>
    <row r="982" s="348" customFormat="1"/>
    <row r="983" s="348" customFormat="1"/>
    <row r="984" s="348" customFormat="1"/>
    <row r="985" s="348" customFormat="1"/>
    <row r="986" s="348" customFormat="1"/>
    <row r="987" s="348" customFormat="1"/>
    <row r="988" s="348" customFormat="1"/>
    <row r="989" s="348" customFormat="1"/>
    <row r="990" s="348" customFormat="1"/>
    <row r="991" s="348" customFormat="1"/>
    <row r="992" s="348" customFormat="1"/>
    <row r="993" s="348" customFormat="1"/>
    <row r="994" s="348" customFormat="1"/>
    <row r="995" s="348" customFormat="1"/>
    <row r="996" s="348" customFormat="1"/>
    <row r="997" s="348" customFormat="1"/>
    <row r="998" s="348" customFormat="1"/>
    <row r="999" s="348" customFormat="1"/>
    <row r="1000" s="348" customFormat="1"/>
    <row r="1001" s="348" customFormat="1"/>
    <row r="1002" s="348" customFormat="1"/>
    <row r="1003" s="348" customFormat="1"/>
    <row r="1004" s="348" customFormat="1"/>
  </sheetData>
  <protectedRanges>
    <protectedRange sqref="A36" name="区域3"/>
    <protectedRange sqref="B11" name="区域1_1_2"/>
  </protectedRanges>
  <mergeCells count="2">
    <mergeCell ref="A2:B2"/>
    <mergeCell ref="C3:D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15"/>
  <sheetViews>
    <sheetView showZeros="0" workbookViewId="0">
      <selection activeCell="H7" sqref="H7"/>
    </sheetView>
  </sheetViews>
  <sheetFormatPr defaultColWidth="8.75" defaultRowHeight="21" customHeight="1"/>
  <cols>
    <col min="1" max="1" width="39.75" style="335" customWidth="1"/>
    <col min="2" max="3" width="16.125" style="335" customWidth="1"/>
    <col min="4" max="31" width="9" style="335" customWidth="1"/>
    <col min="32" max="16384" width="8.75" style="335"/>
  </cols>
  <sheetData>
    <row r="1" s="332" customFormat="1" ht="19.5" customHeight="1" spans="1:1">
      <c r="A1" s="332" t="s">
        <v>1120</v>
      </c>
    </row>
    <row r="2" s="333" customFormat="1" ht="48.75" customHeight="1" spans="1:3">
      <c r="A2" s="336" t="s">
        <v>1121</v>
      </c>
      <c r="B2" s="336"/>
      <c r="C2" s="336"/>
    </row>
    <row r="3" s="334" customFormat="1" ht="22.5" customHeight="1" spans="1:3">
      <c r="A3" s="337"/>
      <c r="B3" s="337"/>
      <c r="C3" s="338" t="s">
        <v>2</v>
      </c>
    </row>
    <row r="4" s="334" customFormat="1" ht="46.5" customHeight="1" spans="1:3">
      <c r="A4" s="339" t="s">
        <v>3</v>
      </c>
      <c r="B4" s="340" t="s">
        <v>996</v>
      </c>
      <c r="C4" s="341" t="s">
        <v>1122</v>
      </c>
    </row>
    <row r="5" ht="31.5" customHeight="1" spans="1:3">
      <c r="A5" s="342" t="s">
        <v>1058</v>
      </c>
      <c r="B5" s="343">
        <v>10000</v>
      </c>
      <c r="C5" s="344">
        <v>176.1</v>
      </c>
    </row>
    <row r="6" ht="31.5" customHeight="1" spans="1:3">
      <c r="A6" s="342" t="s">
        <v>1060</v>
      </c>
      <c r="B6" s="343">
        <v>2662</v>
      </c>
      <c r="C6" s="344">
        <v>45.1</v>
      </c>
    </row>
    <row r="7" ht="31.5" customHeight="1" spans="1:3">
      <c r="A7" s="342" t="s">
        <v>1062</v>
      </c>
      <c r="B7" s="343">
        <v>418222</v>
      </c>
      <c r="C7" s="344">
        <v>210.7</v>
      </c>
    </row>
    <row r="8" ht="31.5" customHeight="1" spans="1:3">
      <c r="A8" s="342" t="s">
        <v>1068</v>
      </c>
      <c r="B8" s="343">
        <v>37075</v>
      </c>
      <c r="C8" s="344">
        <v>124.1</v>
      </c>
    </row>
    <row r="9" ht="31.5" customHeight="1" spans="1:3">
      <c r="A9" s="342" t="s">
        <v>1075</v>
      </c>
      <c r="B9" s="343">
        <v>7600</v>
      </c>
      <c r="C9" s="344">
        <v>-20.1</v>
      </c>
    </row>
    <row r="10" ht="31.5" customHeight="1" spans="1:3">
      <c r="A10" s="342" t="s">
        <v>1079</v>
      </c>
      <c r="B10" s="343">
        <v>30460</v>
      </c>
      <c r="C10" s="344">
        <v>897.7</v>
      </c>
    </row>
    <row r="11" ht="31.5" customHeight="1" spans="1:3">
      <c r="A11" s="340" t="s">
        <v>118</v>
      </c>
      <c r="B11" s="343">
        <v>506019</v>
      </c>
      <c r="C11" s="344">
        <v>199.1</v>
      </c>
    </row>
    <row r="13" customHeight="1" spans="7:7">
      <c r="G13" s="345"/>
    </row>
    <row r="15" customHeight="1" spans="9:9">
      <c r="I15" s="345"/>
    </row>
  </sheetData>
  <mergeCells count="1">
    <mergeCell ref="A2:C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8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H6" sqref="H6"/>
    </sheetView>
  </sheetViews>
  <sheetFormatPr defaultColWidth="8.75" defaultRowHeight="24.75" customHeight="1" outlineLevelCol="6"/>
  <cols>
    <col min="1" max="1" width="45.125" style="303" customWidth="1"/>
    <col min="2" max="2" width="13.5" style="303" customWidth="1"/>
    <col min="3" max="3" width="13.75" style="320" customWidth="1"/>
    <col min="4" max="4" width="9" style="303" customWidth="1"/>
    <col min="5" max="5" width="11.625" style="303" customWidth="1"/>
    <col min="6" max="31" width="9" style="303" customWidth="1"/>
    <col min="32" max="16384" width="8.75" style="303"/>
  </cols>
  <sheetData>
    <row r="1" s="301" customFormat="1" ht="19.5" customHeight="1" spans="1:3">
      <c r="A1" s="321" t="s">
        <v>1123</v>
      </c>
      <c r="B1" s="321"/>
      <c r="C1" s="322"/>
    </row>
    <row r="2" s="302" customFormat="1" ht="48.75" customHeight="1" spans="1:3">
      <c r="A2" s="306" t="s">
        <v>1124</v>
      </c>
      <c r="B2" s="306"/>
      <c r="C2" s="306"/>
    </row>
    <row r="3" ht="20.1" customHeight="1" spans="1:3">
      <c r="A3" s="304"/>
      <c r="B3" s="304"/>
      <c r="C3" s="323" t="s">
        <v>2</v>
      </c>
    </row>
    <row r="4" ht="42" customHeight="1" spans="1:3">
      <c r="A4" s="308" t="s">
        <v>3</v>
      </c>
      <c r="B4" s="324" t="s">
        <v>996</v>
      </c>
      <c r="C4" s="325" t="s">
        <v>1125</v>
      </c>
    </row>
    <row r="5" ht="23.1" customHeight="1" spans="1:3">
      <c r="A5" s="326" t="s">
        <v>1126</v>
      </c>
      <c r="B5" s="327">
        <f>B6</f>
        <v>0</v>
      </c>
      <c r="C5" s="328"/>
    </row>
    <row r="6" ht="23.1" customHeight="1" spans="1:3">
      <c r="A6" s="315" t="s">
        <v>1056</v>
      </c>
      <c r="B6" s="327"/>
      <c r="C6" s="328"/>
    </row>
    <row r="7" ht="23.1" customHeight="1" spans="1:3">
      <c r="A7" s="326" t="s">
        <v>21</v>
      </c>
      <c r="B7" s="327">
        <f>B8</f>
        <v>0</v>
      </c>
      <c r="C7" s="328"/>
    </row>
    <row r="8" ht="23.1" customHeight="1" spans="1:3">
      <c r="A8" s="315" t="s">
        <v>1076</v>
      </c>
      <c r="B8" s="327">
        <f>[5]表九!$J$24</f>
        <v>0</v>
      </c>
      <c r="C8" s="328"/>
    </row>
    <row r="9" ht="23.1" customHeight="1" spans="1:3">
      <c r="A9" s="326" t="s">
        <v>27</v>
      </c>
      <c r="B9" s="327">
        <v>453068</v>
      </c>
      <c r="C9" s="328">
        <v>8.8</v>
      </c>
    </row>
    <row r="10" ht="23.1" customHeight="1" spans="1:5">
      <c r="A10" s="326" t="s">
        <v>1059</v>
      </c>
      <c r="B10" s="329">
        <v>395731</v>
      </c>
      <c r="C10" s="328">
        <v>10.5</v>
      </c>
      <c r="E10" s="330"/>
    </row>
    <row r="11" ht="23.1" customHeight="1" spans="1:3">
      <c r="A11" s="326" t="s">
        <v>1127</v>
      </c>
      <c r="B11" s="329">
        <v>10000</v>
      </c>
      <c r="C11" s="328">
        <v>10.8</v>
      </c>
    </row>
    <row r="12" ht="23.1" customHeight="1" spans="1:3">
      <c r="A12" s="326" t="s">
        <v>1063</v>
      </c>
      <c r="B12" s="329">
        <v>2662</v>
      </c>
      <c r="C12" s="328">
        <v>-42.6</v>
      </c>
    </row>
    <row r="13" ht="23.1" customHeight="1" spans="1:3">
      <c r="A13" s="326" t="s">
        <v>1065</v>
      </c>
      <c r="B13" s="329">
        <v>37075</v>
      </c>
      <c r="C13" s="328">
        <v>0</v>
      </c>
    </row>
    <row r="14" ht="23.1" customHeight="1" spans="1:3">
      <c r="A14" s="326" t="s">
        <v>1067</v>
      </c>
      <c r="B14" s="329">
        <v>7600</v>
      </c>
      <c r="C14" s="328">
        <v>0.7</v>
      </c>
    </row>
    <row r="15" ht="23.1" customHeight="1" spans="1:3">
      <c r="A15" s="326" t="s">
        <v>1071</v>
      </c>
      <c r="B15" s="331">
        <v>0</v>
      </c>
      <c r="C15" s="328"/>
    </row>
    <row r="16" ht="23.1" customHeight="1" spans="1:3">
      <c r="A16" s="326" t="s">
        <v>29</v>
      </c>
      <c r="B16" s="329">
        <v>4452</v>
      </c>
      <c r="C16" s="328"/>
    </row>
    <row r="17" ht="23.1" customHeight="1" spans="1:3">
      <c r="A17" s="326" t="s">
        <v>1076</v>
      </c>
      <c r="B17" s="329">
        <v>4452</v>
      </c>
      <c r="C17" s="328"/>
    </row>
    <row r="18" ht="23.1" customHeight="1" spans="1:3">
      <c r="A18" s="326" t="s">
        <v>49</v>
      </c>
      <c r="B18" s="327">
        <v>5387</v>
      </c>
      <c r="C18" s="328">
        <v>248.2</v>
      </c>
    </row>
    <row r="19" ht="23.1" customHeight="1" spans="1:3">
      <c r="A19" s="326" t="s">
        <v>1082</v>
      </c>
      <c r="B19" s="327">
        <v>4752</v>
      </c>
      <c r="C19" s="328">
        <v>465</v>
      </c>
    </row>
    <row r="20" ht="23.1" customHeight="1" spans="1:3">
      <c r="A20" s="326" t="s">
        <v>1084</v>
      </c>
      <c r="B20" s="327"/>
      <c r="C20" s="328"/>
    </row>
    <row r="21" ht="23.1" customHeight="1" spans="1:3">
      <c r="A21" s="326" t="s">
        <v>1083</v>
      </c>
      <c r="B21" s="327">
        <v>635</v>
      </c>
      <c r="C21" s="328">
        <v>-10.1</v>
      </c>
    </row>
    <row r="22" ht="23.1" customHeight="1" spans="1:3">
      <c r="A22" s="326" t="s">
        <v>51</v>
      </c>
      <c r="B22" s="327">
        <v>46925</v>
      </c>
      <c r="C22" s="328">
        <v>32.7</v>
      </c>
    </row>
    <row r="23" ht="23.1" customHeight="1" spans="1:3">
      <c r="A23" s="326" t="s">
        <v>53</v>
      </c>
      <c r="B23" s="327">
        <v>525</v>
      </c>
      <c r="C23" s="328">
        <v>110</v>
      </c>
    </row>
    <row r="24" ht="25.5" hidden="1" customHeight="1" spans="1:3">
      <c r="A24" s="326"/>
      <c r="B24" s="327"/>
      <c r="C24" s="328"/>
    </row>
    <row r="25" ht="25.5" customHeight="1" spans="1:3">
      <c r="A25" s="309" t="s">
        <v>1128</v>
      </c>
      <c r="B25" s="327">
        <v>510357</v>
      </c>
      <c r="C25" s="328">
        <v>8.6</v>
      </c>
    </row>
    <row r="26" customHeight="1" spans="7:7">
      <c r="G26" s="316"/>
    </row>
    <row r="27" customHeight="1" spans="5:5">
      <c r="E27" s="316"/>
    </row>
    <row r="28" customHeight="1" spans="2:2">
      <c r="B28" s="316"/>
    </row>
  </sheetData>
  <protectedRanges>
    <protectedRange sqref="B10:B15" name="区域1_1_1"/>
  </protectedRanges>
  <mergeCells count="1">
    <mergeCell ref="A2:C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4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D28" sqref="D28"/>
    </sheetView>
  </sheetViews>
  <sheetFormatPr defaultColWidth="8.75" defaultRowHeight="19.5" customHeight="1" outlineLevelCol="5"/>
  <cols>
    <col min="1" max="1" width="35.625" style="303" customWidth="1"/>
    <col min="2" max="2" width="8.875" style="303" customWidth="1"/>
    <col min="3" max="3" width="8.875" style="304" customWidth="1"/>
    <col min="4" max="4" width="10" style="304" customWidth="1"/>
    <col min="5" max="5" width="8.875" style="304" customWidth="1"/>
    <col min="6" max="32" width="9" style="303" customWidth="1"/>
    <col min="33" max="16384" width="8.75" style="303"/>
  </cols>
  <sheetData>
    <row r="1" s="301" customFormat="1" customHeight="1" spans="1:5">
      <c r="A1" s="270" t="s">
        <v>1129</v>
      </c>
      <c r="B1" s="270"/>
      <c r="C1" s="305"/>
      <c r="D1" s="305"/>
      <c r="E1" s="305"/>
    </row>
    <row r="2" s="302" customFormat="1" ht="48.75" customHeight="1" spans="1:5">
      <c r="A2" s="306" t="s">
        <v>1130</v>
      </c>
      <c r="B2" s="306"/>
      <c r="C2" s="306"/>
      <c r="D2" s="306"/>
      <c r="E2" s="306"/>
    </row>
    <row r="3" ht="20.1" customHeight="1" spans="1:5">
      <c r="A3" s="304"/>
      <c r="B3" s="304"/>
      <c r="C3" s="303"/>
      <c r="D3" s="307"/>
      <c r="E3" s="307" t="s">
        <v>2</v>
      </c>
    </row>
    <row r="4" ht="36" customHeight="1" spans="1:5">
      <c r="A4" s="308" t="s">
        <v>3</v>
      </c>
      <c r="B4" s="309" t="s">
        <v>123</v>
      </c>
      <c r="C4" s="310" t="s">
        <v>1131</v>
      </c>
      <c r="D4" s="311" t="s">
        <v>1132</v>
      </c>
      <c r="E4" s="311" t="s">
        <v>1133</v>
      </c>
    </row>
    <row r="5" ht="29.45" customHeight="1" spans="1:5">
      <c r="A5" s="312" t="s">
        <v>1134</v>
      </c>
      <c r="B5" s="313">
        <f>SUM(C5:D5)</f>
        <v>0</v>
      </c>
      <c r="C5" s="313">
        <f>C6</f>
        <v>0</v>
      </c>
      <c r="D5" s="313">
        <f>D6</f>
        <v>0</v>
      </c>
      <c r="E5" s="313">
        <f>E6</f>
        <v>0</v>
      </c>
    </row>
    <row r="6" ht="29.45" customHeight="1" spans="1:5">
      <c r="A6" s="312" t="s">
        <v>1056</v>
      </c>
      <c r="B6" s="313"/>
      <c r="C6" s="313">
        <f>C7</f>
        <v>0</v>
      </c>
      <c r="D6" s="313"/>
      <c r="E6" s="313"/>
    </row>
    <row r="7" ht="29.45" customHeight="1" spans="1:5">
      <c r="A7" s="314" t="s">
        <v>1135</v>
      </c>
      <c r="B7" s="313"/>
      <c r="C7" s="313"/>
      <c r="D7" s="313"/>
      <c r="E7" s="313"/>
    </row>
    <row r="8" ht="29.45" customHeight="1" spans="1:5">
      <c r="A8" s="312" t="s">
        <v>1136</v>
      </c>
      <c r="B8" s="313"/>
      <c r="C8" s="313"/>
      <c r="D8" s="313"/>
      <c r="E8" s="313"/>
    </row>
    <row r="9" ht="29.45" customHeight="1" spans="1:5">
      <c r="A9" s="312" t="s">
        <v>1076</v>
      </c>
      <c r="B9" s="313"/>
      <c r="C9" s="313"/>
      <c r="D9" s="313"/>
      <c r="E9" s="313"/>
    </row>
    <row r="10" ht="29.45" customHeight="1" spans="1:5">
      <c r="A10" s="312" t="s">
        <v>1137</v>
      </c>
      <c r="B10" s="313"/>
      <c r="C10" s="313"/>
      <c r="D10" s="313"/>
      <c r="E10" s="313"/>
    </row>
    <row r="11" ht="29.45" customHeight="1" spans="1:5">
      <c r="A11" s="312" t="s">
        <v>1138</v>
      </c>
      <c r="B11" s="313">
        <f>SUM(C11:D11)</f>
        <v>453068</v>
      </c>
      <c r="C11" s="313">
        <f>C12+C20+C22+C23+C24+C25</f>
        <v>453068</v>
      </c>
      <c r="D11" s="313">
        <f>D12+D20+D22+D23+D24+D25</f>
        <v>0</v>
      </c>
      <c r="E11" s="313">
        <f>E12+E20+E22+E23+E24+E25</f>
        <v>0</v>
      </c>
    </row>
    <row r="12" ht="29.45" customHeight="1" spans="1:5">
      <c r="A12" s="312" t="s">
        <v>1059</v>
      </c>
      <c r="B12" s="313">
        <f>SUM(C12:E12)</f>
        <v>395731</v>
      </c>
      <c r="C12" s="313">
        <f>SUM(C13:C19)</f>
        <v>395731</v>
      </c>
      <c r="D12" s="313">
        <f>SUM(D13:D19)</f>
        <v>0</v>
      </c>
      <c r="E12" s="313">
        <f>SUM(E13:E19)</f>
        <v>0</v>
      </c>
    </row>
    <row r="13" ht="29.45" customHeight="1" spans="1:5">
      <c r="A13" s="312" t="s">
        <v>1139</v>
      </c>
      <c r="B13" s="313">
        <f t="shared" ref="B13:B19" si="0">SUM(C13:E13)</f>
        <v>289254</v>
      </c>
      <c r="C13" s="313">
        <v>289254</v>
      </c>
      <c r="D13" s="313"/>
      <c r="E13" s="313"/>
    </row>
    <row r="14" ht="29.45" customHeight="1" spans="1:5">
      <c r="A14" s="312" t="s">
        <v>1140</v>
      </c>
      <c r="B14" s="313">
        <f t="shared" si="0"/>
        <v>0</v>
      </c>
      <c r="C14" s="313"/>
      <c r="D14" s="313"/>
      <c r="E14" s="313"/>
    </row>
    <row r="15" ht="29.45" customHeight="1" spans="1:5">
      <c r="A15" s="314" t="s">
        <v>1141</v>
      </c>
      <c r="B15" s="313">
        <f t="shared" si="0"/>
        <v>105042</v>
      </c>
      <c r="C15" s="313">
        <v>105042</v>
      </c>
      <c r="D15" s="313"/>
      <c r="E15" s="313"/>
    </row>
    <row r="16" ht="29.45" customHeight="1" spans="1:5">
      <c r="A16" s="314" t="s">
        <v>1142</v>
      </c>
      <c r="B16" s="313">
        <f t="shared" si="0"/>
        <v>0</v>
      </c>
      <c r="C16" s="313"/>
      <c r="D16" s="313"/>
      <c r="E16" s="313"/>
    </row>
    <row r="17" ht="29.45" customHeight="1" spans="1:5">
      <c r="A17" s="314" t="s">
        <v>1143</v>
      </c>
      <c r="B17" s="313">
        <f t="shared" si="0"/>
        <v>1435</v>
      </c>
      <c r="C17" s="313">
        <v>1435</v>
      </c>
      <c r="D17" s="313"/>
      <c r="E17" s="313"/>
    </row>
    <row r="18" ht="29.45" customHeight="1" spans="1:5">
      <c r="A18" s="314" t="s">
        <v>1144</v>
      </c>
      <c r="B18" s="313">
        <f t="shared" si="0"/>
        <v>0</v>
      </c>
      <c r="C18" s="313"/>
      <c r="D18" s="313"/>
      <c r="E18" s="313"/>
    </row>
    <row r="19" ht="29.45" customHeight="1" spans="1:5">
      <c r="A19" s="314" t="s">
        <v>1145</v>
      </c>
      <c r="B19" s="313">
        <f t="shared" si="0"/>
        <v>0</v>
      </c>
      <c r="C19" s="313"/>
      <c r="D19" s="313"/>
      <c r="E19" s="313"/>
    </row>
    <row r="20" ht="29.45" customHeight="1" spans="1:5">
      <c r="A20" s="312" t="s">
        <v>1061</v>
      </c>
      <c r="B20" s="313">
        <f>SUM(C20:D20)</f>
        <v>10000</v>
      </c>
      <c r="C20" s="313">
        <f>C21</f>
        <v>10000</v>
      </c>
      <c r="D20" s="313">
        <f>D21</f>
        <v>0</v>
      </c>
      <c r="E20" s="313">
        <f>E21</f>
        <v>0</v>
      </c>
    </row>
    <row r="21" ht="29.45" customHeight="1" spans="1:5">
      <c r="A21" s="260" t="s">
        <v>1139</v>
      </c>
      <c r="B21" s="313">
        <v>10000</v>
      </c>
      <c r="C21" s="313">
        <v>10000</v>
      </c>
      <c r="D21" s="313"/>
      <c r="E21" s="313"/>
    </row>
    <row r="22" ht="29.45" customHeight="1" spans="1:5">
      <c r="A22" s="312" t="s">
        <v>1146</v>
      </c>
      <c r="B22" s="313">
        <v>2662</v>
      </c>
      <c r="C22" s="313">
        <v>2662</v>
      </c>
      <c r="D22" s="313"/>
      <c r="E22" s="313"/>
    </row>
    <row r="23" ht="29.45" customHeight="1" spans="1:5">
      <c r="A23" s="312" t="s">
        <v>1147</v>
      </c>
      <c r="B23" s="313">
        <f>C23</f>
        <v>37075</v>
      </c>
      <c r="C23" s="313">
        <v>37075</v>
      </c>
      <c r="D23" s="313"/>
      <c r="E23" s="313"/>
    </row>
    <row r="24" ht="29.45" customHeight="1" spans="1:5">
      <c r="A24" s="312" t="s">
        <v>1148</v>
      </c>
      <c r="B24" s="313">
        <f>C24</f>
        <v>7600</v>
      </c>
      <c r="C24" s="313">
        <v>7600</v>
      </c>
      <c r="D24" s="313"/>
      <c r="E24" s="313"/>
    </row>
    <row r="25" ht="29.45" customHeight="1" spans="1:5">
      <c r="A25" s="312" t="s">
        <v>1071</v>
      </c>
      <c r="B25" s="313">
        <f>SUM(C25:D25)</f>
        <v>0</v>
      </c>
      <c r="C25" s="313"/>
      <c r="D25" s="313"/>
      <c r="E25" s="313"/>
    </row>
    <row r="26" ht="29.45" customHeight="1" spans="1:5">
      <c r="A26" s="312" t="s">
        <v>1149</v>
      </c>
      <c r="B26" s="313">
        <f t="shared" ref="B26:B31" si="1">SUM(C26:E26)</f>
        <v>4452</v>
      </c>
      <c r="C26" s="313">
        <f>C27</f>
        <v>0</v>
      </c>
      <c r="D26" s="313">
        <f>D27</f>
        <v>4452</v>
      </c>
      <c r="E26" s="313">
        <f>E27</f>
        <v>0</v>
      </c>
    </row>
    <row r="27" ht="29.45" customHeight="1" spans="1:5">
      <c r="A27" s="312" t="s">
        <v>1076</v>
      </c>
      <c r="B27" s="313">
        <f t="shared" si="1"/>
        <v>4452</v>
      </c>
      <c r="C27" s="313"/>
      <c r="D27" s="313">
        <v>4452</v>
      </c>
      <c r="E27" s="313"/>
    </row>
    <row r="28" ht="29.45" customHeight="1" spans="1:5">
      <c r="A28" s="312" t="s">
        <v>1150</v>
      </c>
      <c r="B28" s="313">
        <f t="shared" si="1"/>
        <v>5387</v>
      </c>
      <c r="C28" s="313">
        <f>SUM(C29:C31)</f>
        <v>4752</v>
      </c>
      <c r="D28" s="313">
        <f>SUM(D29:D31)</f>
        <v>635</v>
      </c>
      <c r="E28" s="313">
        <f>SUM(E29:E31)</f>
        <v>0</v>
      </c>
    </row>
    <row r="29" ht="29.45" customHeight="1" spans="1:6">
      <c r="A29" s="315" t="s">
        <v>1082</v>
      </c>
      <c r="B29" s="313">
        <f t="shared" si="1"/>
        <v>4752</v>
      </c>
      <c r="C29" s="313">
        <f>4785-33</f>
        <v>4752</v>
      </c>
      <c r="D29" s="313"/>
      <c r="E29" s="313"/>
      <c r="F29" s="316"/>
    </row>
    <row r="30" ht="29.45" customHeight="1" spans="1:5">
      <c r="A30" s="315" t="s">
        <v>1084</v>
      </c>
      <c r="B30" s="313">
        <f t="shared" si="1"/>
        <v>0</v>
      </c>
      <c r="C30" s="313"/>
      <c r="D30" s="313">
        <v>0</v>
      </c>
      <c r="E30" s="313">
        <v>0</v>
      </c>
    </row>
    <row r="31" ht="29.45" customHeight="1" spans="1:5">
      <c r="A31" s="312" t="s">
        <v>1083</v>
      </c>
      <c r="B31" s="313">
        <f t="shared" si="1"/>
        <v>635</v>
      </c>
      <c r="C31" s="313"/>
      <c r="D31" s="313">
        <f>602+33</f>
        <v>635</v>
      </c>
      <c r="E31" s="313"/>
    </row>
    <row r="32" ht="29.45" customHeight="1" spans="1:5">
      <c r="A32" s="312" t="s">
        <v>1151</v>
      </c>
      <c r="B32" s="313">
        <f t="shared" ref="B32:B40" si="2">SUM(C32:D32)</f>
        <v>46925</v>
      </c>
      <c r="C32" s="313">
        <f>SUM(C33:C36)</f>
        <v>46925</v>
      </c>
      <c r="D32" s="313">
        <f>SUM(D33:D35)</f>
        <v>0</v>
      </c>
      <c r="E32" s="313">
        <f>SUM(E33:E35)</f>
        <v>0</v>
      </c>
    </row>
    <row r="33" ht="29.45" customHeight="1" spans="1:5">
      <c r="A33" s="312" t="s">
        <v>1152</v>
      </c>
      <c r="B33" s="313">
        <f t="shared" si="2"/>
        <v>7114</v>
      </c>
      <c r="C33" s="313">
        <v>7114</v>
      </c>
      <c r="D33" s="313"/>
      <c r="E33" s="313"/>
    </row>
    <row r="34" ht="29.45" customHeight="1" spans="1:5">
      <c r="A34" s="312" t="s">
        <v>1153</v>
      </c>
      <c r="B34" s="313">
        <f t="shared" si="2"/>
        <v>3448</v>
      </c>
      <c r="C34" s="313">
        <v>3448</v>
      </c>
      <c r="D34" s="313"/>
      <c r="E34" s="313"/>
    </row>
    <row r="35" ht="29.45" customHeight="1" spans="1:5">
      <c r="A35" s="312" t="s">
        <v>1154</v>
      </c>
      <c r="B35" s="313">
        <f t="shared" si="2"/>
        <v>501</v>
      </c>
      <c r="C35" s="313">
        <v>501</v>
      </c>
      <c r="D35" s="313"/>
      <c r="E35" s="313"/>
    </row>
    <row r="36" ht="29.45" customHeight="1" spans="1:5">
      <c r="A36" s="312" t="s">
        <v>1155</v>
      </c>
      <c r="B36" s="313">
        <f t="shared" si="2"/>
        <v>35862</v>
      </c>
      <c r="C36" s="313">
        <v>35862</v>
      </c>
      <c r="D36" s="317"/>
      <c r="E36" s="317"/>
    </row>
    <row r="37" ht="29.45" customHeight="1" spans="1:5">
      <c r="A37" s="312" t="s">
        <v>1156</v>
      </c>
      <c r="B37" s="313">
        <f t="shared" si="2"/>
        <v>525</v>
      </c>
      <c r="C37" s="313">
        <f>SUM(C38:C40)</f>
        <v>525</v>
      </c>
      <c r="D37" s="313"/>
      <c r="E37" s="313"/>
    </row>
    <row r="38" ht="29.45" customHeight="1" spans="1:5">
      <c r="A38" s="312" t="s">
        <v>1157</v>
      </c>
      <c r="B38" s="313">
        <f t="shared" si="2"/>
        <v>525</v>
      </c>
      <c r="C38" s="313">
        <v>525</v>
      </c>
      <c r="D38" s="313"/>
      <c r="E38" s="313"/>
    </row>
    <row r="39" ht="29.45" customHeight="1" spans="1:5">
      <c r="A39" s="312" t="s">
        <v>1158</v>
      </c>
      <c r="B39" s="313">
        <f t="shared" si="2"/>
        <v>0</v>
      </c>
      <c r="C39" s="313"/>
      <c r="D39" s="313"/>
      <c r="E39" s="313"/>
    </row>
    <row r="40" ht="29.45" customHeight="1" spans="1:5">
      <c r="A40" s="315" t="s">
        <v>1159</v>
      </c>
      <c r="B40" s="313">
        <f t="shared" si="2"/>
        <v>0</v>
      </c>
      <c r="C40" s="313"/>
      <c r="D40" s="313"/>
      <c r="E40" s="313"/>
    </row>
    <row r="41" ht="29.45" customHeight="1" spans="1:5">
      <c r="A41" s="315" t="s">
        <v>1160</v>
      </c>
      <c r="B41" s="313">
        <f>SUM(C41:E41)</f>
        <v>63041</v>
      </c>
      <c r="C41" s="313">
        <v>5041</v>
      </c>
      <c r="D41" s="313"/>
      <c r="E41" s="313">
        <v>58000</v>
      </c>
    </row>
    <row r="42" ht="29.45" customHeight="1" spans="1:5">
      <c r="A42" s="309" t="s">
        <v>118</v>
      </c>
      <c r="B42" s="313">
        <f>SUM(C42:E42)</f>
        <v>573398</v>
      </c>
      <c r="C42" s="313">
        <f>C5+C8+C11+C28+C32+C37+C41+C26</f>
        <v>510311</v>
      </c>
      <c r="D42" s="313">
        <f>D5+D8+D11+D28+D32+D37+D41+D26</f>
        <v>5087</v>
      </c>
      <c r="E42" s="313">
        <f>E5+E8+E11+E28+E32+E37+E41+E26</f>
        <v>58000</v>
      </c>
    </row>
    <row r="43" customHeight="1" spans="2:3">
      <c r="B43" s="316"/>
      <c r="C43" s="318"/>
    </row>
    <row r="49" customHeight="1" spans="3:5">
      <c r="C49" s="319"/>
      <c r="D49" s="319"/>
      <c r="E49" s="319"/>
    </row>
  </sheetData>
  <mergeCells count="1">
    <mergeCell ref="A2:E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workbookViewId="0">
      <selection activeCell="G19" sqref="G19"/>
    </sheetView>
  </sheetViews>
  <sheetFormatPr defaultColWidth="9" defaultRowHeight="14.25"/>
  <cols>
    <col min="1" max="1" width="24.5" style="282" customWidth="1"/>
    <col min="2" max="2" width="8.25" style="282" customWidth="1"/>
    <col min="3" max="3" width="7.25" style="282" customWidth="1"/>
    <col min="4" max="4" width="10.625" style="282" customWidth="1"/>
    <col min="5" max="5" width="7.375" style="283" customWidth="1"/>
    <col min="6" max="16" width="7.375" style="282" customWidth="1"/>
  </cols>
  <sheetData>
    <row r="1" spans="1:16">
      <c r="A1" s="284" t="s">
        <v>1161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</row>
    <row r="2" ht="25.5" spans="1:16">
      <c r="A2" s="285" t="s">
        <v>1162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</row>
    <row r="3" spans="1:16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300" t="s">
        <v>2</v>
      </c>
      <c r="P3" s="300"/>
    </row>
    <row r="4" ht="30" customHeight="1" spans="1:16">
      <c r="A4" s="287" t="s">
        <v>3</v>
      </c>
      <c r="B4" s="288" t="s">
        <v>1163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</row>
    <row r="5" ht="30" customHeight="1" spans="1:16">
      <c r="A5" s="287"/>
      <c r="B5" s="288" t="s">
        <v>123</v>
      </c>
      <c r="C5" s="288" t="s">
        <v>1164</v>
      </c>
      <c r="D5" s="259" t="s">
        <v>896</v>
      </c>
      <c r="E5" s="289" t="s">
        <v>897</v>
      </c>
      <c r="F5" s="289" t="s">
        <v>898</v>
      </c>
      <c r="G5" s="290" t="s">
        <v>899</v>
      </c>
      <c r="H5" s="290" t="s">
        <v>900</v>
      </c>
      <c r="I5" s="290" t="s">
        <v>901</v>
      </c>
      <c r="J5" s="290" t="s">
        <v>902</v>
      </c>
      <c r="K5" s="290" t="s">
        <v>903</v>
      </c>
      <c r="L5" s="290" t="s">
        <v>904</v>
      </c>
      <c r="M5" s="290" t="s">
        <v>905</v>
      </c>
      <c r="N5" s="290" t="s">
        <v>906</v>
      </c>
      <c r="O5" s="290" t="s">
        <v>907</v>
      </c>
      <c r="P5" s="290" t="s">
        <v>908</v>
      </c>
    </row>
    <row r="6" ht="30" customHeight="1" spans="1:16">
      <c r="A6" s="291" t="s">
        <v>123</v>
      </c>
      <c r="B6" s="292">
        <f t="shared" ref="B6:B14" si="0">SUM(C6:D6)</f>
        <v>26488</v>
      </c>
      <c r="C6" s="292">
        <f t="shared" ref="C6:P6" si="1">SUM(C7:C14)</f>
        <v>5087</v>
      </c>
      <c r="D6" s="292">
        <f t="shared" ref="D6:D14" si="2">SUM(E6:P6)</f>
        <v>21401</v>
      </c>
      <c r="E6" s="292">
        <f t="shared" si="1"/>
        <v>9921</v>
      </c>
      <c r="F6" s="292">
        <f t="shared" si="1"/>
        <v>2618</v>
      </c>
      <c r="G6" s="292">
        <f t="shared" si="1"/>
        <v>3720</v>
      </c>
      <c r="H6" s="292">
        <f t="shared" si="1"/>
        <v>1172</v>
      </c>
      <c r="I6" s="292">
        <f t="shared" si="1"/>
        <v>2321</v>
      </c>
      <c r="J6" s="292">
        <f t="shared" si="1"/>
        <v>1293</v>
      </c>
      <c r="K6" s="292">
        <f t="shared" si="1"/>
        <v>102</v>
      </c>
      <c r="L6" s="292">
        <f t="shared" si="1"/>
        <v>90</v>
      </c>
      <c r="M6" s="292">
        <f t="shared" si="1"/>
        <v>86</v>
      </c>
      <c r="N6" s="292">
        <f t="shared" si="1"/>
        <v>14</v>
      </c>
      <c r="O6" s="292">
        <f t="shared" si="1"/>
        <v>15</v>
      </c>
      <c r="P6" s="292">
        <f t="shared" si="1"/>
        <v>49</v>
      </c>
    </row>
    <row r="7" ht="30" customHeight="1" spans="1:16">
      <c r="A7" s="293" t="s">
        <v>1165</v>
      </c>
      <c r="B7" s="292">
        <f t="shared" si="0"/>
        <v>0</v>
      </c>
      <c r="C7" s="292"/>
      <c r="D7" s="292">
        <f t="shared" si="2"/>
        <v>0</v>
      </c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</row>
    <row r="8" ht="30" customHeight="1" spans="1:16">
      <c r="A8" s="294" t="s">
        <v>1136</v>
      </c>
      <c r="B8" s="292">
        <f t="shared" si="0"/>
        <v>0</v>
      </c>
      <c r="C8" s="295"/>
      <c r="D8" s="292">
        <f t="shared" si="2"/>
        <v>0</v>
      </c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</row>
    <row r="9" ht="30" customHeight="1" spans="1:16">
      <c r="A9" s="294" t="s">
        <v>1166</v>
      </c>
      <c r="B9" s="292">
        <f t="shared" si="0"/>
        <v>0</v>
      </c>
      <c r="C9" s="297"/>
      <c r="D9" s="292">
        <f t="shared" si="2"/>
        <v>0</v>
      </c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</row>
    <row r="10" ht="30" customHeight="1" spans="1:16">
      <c r="A10" s="294" t="s">
        <v>1167</v>
      </c>
      <c r="B10" s="292">
        <f t="shared" si="0"/>
        <v>0</v>
      </c>
      <c r="C10" s="298"/>
      <c r="D10" s="292">
        <f t="shared" si="2"/>
        <v>0</v>
      </c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</row>
    <row r="11" ht="30" customHeight="1" spans="1:16">
      <c r="A11" s="294" t="s">
        <v>1168</v>
      </c>
      <c r="B11" s="292">
        <f t="shared" si="0"/>
        <v>4452</v>
      </c>
      <c r="C11" s="298">
        <v>4452</v>
      </c>
      <c r="D11" s="292">
        <f t="shared" si="2"/>
        <v>0</v>
      </c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</row>
    <row r="12" ht="30" customHeight="1" spans="1:16">
      <c r="A12" s="299" t="s">
        <v>1169</v>
      </c>
      <c r="B12" s="292">
        <f t="shared" si="0"/>
        <v>0</v>
      </c>
      <c r="C12" s="298"/>
      <c r="D12" s="292">
        <f t="shared" si="2"/>
        <v>0</v>
      </c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</row>
    <row r="13" ht="30" customHeight="1" spans="1:16">
      <c r="A13" s="299" t="s">
        <v>1170</v>
      </c>
      <c r="B13" s="292">
        <f t="shared" si="0"/>
        <v>0</v>
      </c>
      <c r="C13" s="298"/>
      <c r="D13" s="292">
        <f t="shared" si="2"/>
        <v>0</v>
      </c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</row>
    <row r="14" ht="30" customHeight="1" spans="1:16">
      <c r="A14" s="299" t="s">
        <v>1171</v>
      </c>
      <c r="B14" s="292">
        <f t="shared" si="0"/>
        <v>22036</v>
      </c>
      <c r="C14" s="278">
        <v>635</v>
      </c>
      <c r="D14" s="278">
        <f>SUM(E14:XFA14)</f>
        <v>21401</v>
      </c>
      <c r="E14" s="278">
        <v>9921</v>
      </c>
      <c r="F14" s="278">
        <v>2618</v>
      </c>
      <c r="G14" s="278">
        <v>3720</v>
      </c>
      <c r="H14" s="278">
        <v>1172</v>
      </c>
      <c r="I14" s="278">
        <v>2321</v>
      </c>
      <c r="J14" s="278">
        <v>1293</v>
      </c>
      <c r="K14" s="278">
        <v>102</v>
      </c>
      <c r="L14" s="278">
        <v>90</v>
      </c>
      <c r="M14" s="278">
        <v>86</v>
      </c>
      <c r="N14" s="278">
        <v>14</v>
      </c>
      <c r="O14" s="278">
        <v>15</v>
      </c>
      <c r="P14" s="278">
        <v>49</v>
      </c>
    </row>
  </sheetData>
  <mergeCells count="4">
    <mergeCell ref="A2:P2"/>
    <mergeCell ref="O3:P3"/>
    <mergeCell ref="B4:P4"/>
    <mergeCell ref="A4:A5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9"/>
  <sheetViews>
    <sheetView showZeros="0" zoomScale="85" zoomScaleNormal="85" workbookViewId="0">
      <selection activeCell="E10" sqref="E10:E19"/>
    </sheetView>
  </sheetViews>
  <sheetFormatPr defaultColWidth="8.75" defaultRowHeight="12.75" outlineLevelCol="1"/>
  <cols>
    <col min="1" max="1" width="34.125" style="273" customWidth="1"/>
    <col min="2" max="2" width="38.125" style="273" customWidth="1"/>
    <col min="3" max="16384" width="8.75" style="273"/>
  </cols>
  <sheetData>
    <row r="1" s="270" customFormat="1" ht="19.5" customHeight="1" spans="1:1">
      <c r="A1" s="270" t="s">
        <v>1172</v>
      </c>
    </row>
    <row r="2" s="271" customFormat="1" ht="48.75" customHeight="1" spans="1:2">
      <c r="A2" s="274" t="s">
        <v>1173</v>
      </c>
      <c r="B2" s="275"/>
    </row>
    <row r="3" s="272" customFormat="1" ht="30" customHeight="1" spans="1:2">
      <c r="A3" s="276" t="s">
        <v>2</v>
      </c>
      <c r="B3" s="276"/>
    </row>
    <row r="4" ht="30" customHeight="1" spans="1:2">
      <c r="A4" s="277" t="s">
        <v>1174</v>
      </c>
      <c r="B4" s="277" t="s">
        <v>1175</v>
      </c>
    </row>
    <row r="5" ht="30" customHeight="1" spans="1:2">
      <c r="A5" s="277" t="s">
        <v>123</v>
      </c>
      <c r="B5" s="278">
        <f>B6+B7</f>
        <v>26488</v>
      </c>
    </row>
    <row r="6" ht="30" customHeight="1" spans="1:2">
      <c r="A6" s="279" t="s">
        <v>895</v>
      </c>
      <c r="B6" s="278">
        <f>5087</f>
        <v>5087</v>
      </c>
    </row>
    <row r="7" ht="30" customHeight="1" spans="1:2">
      <c r="A7" s="280" t="s">
        <v>896</v>
      </c>
      <c r="B7" s="278">
        <f>SUM(B8:B65536)</f>
        <v>21401</v>
      </c>
    </row>
    <row r="8" ht="30" customHeight="1" spans="1:2">
      <c r="A8" s="281" t="s">
        <v>897</v>
      </c>
      <c r="B8" s="278">
        <v>9921</v>
      </c>
    </row>
    <row r="9" ht="30" customHeight="1" spans="1:2">
      <c r="A9" s="281" t="s">
        <v>898</v>
      </c>
      <c r="B9" s="278">
        <v>2618</v>
      </c>
    </row>
    <row r="10" ht="30" customHeight="1" spans="1:2">
      <c r="A10" s="281" t="s">
        <v>899</v>
      </c>
      <c r="B10" s="278">
        <v>3720</v>
      </c>
    </row>
    <row r="11" ht="30" customHeight="1" spans="1:2">
      <c r="A11" s="281" t="s">
        <v>900</v>
      </c>
      <c r="B11" s="278">
        <v>1172</v>
      </c>
    </row>
    <row r="12" ht="30" customHeight="1" spans="1:2">
      <c r="A12" s="281" t="s">
        <v>901</v>
      </c>
      <c r="B12" s="278">
        <v>2321</v>
      </c>
    </row>
    <row r="13" ht="30" customHeight="1" spans="1:2">
      <c r="A13" s="281" t="s">
        <v>902</v>
      </c>
      <c r="B13" s="278">
        <v>1293</v>
      </c>
    </row>
    <row r="14" ht="30" customHeight="1" spans="1:2">
      <c r="A14" s="281" t="s">
        <v>903</v>
      </c>
      <c r="B14" s="278">
        <v>102</v>
      </c>
    </row>
    <row r="15" ht="30" customHeight="1" spans="1:2">
      <c r="A15" s="281" t="s">
        <v>904</v>
      </c>
      <c r="B15" s="278">
        <v>90</v>
      </c>
    </row>
    <row r="16" ht="30" customHeight="1" spans="1:2">
      <c r="A16" s="281" t="s">
        <v>905</v>
      </c>
      <c r="B16" s="278">
        <v>86</v>
      </c>
    </row>
    <row r="17" ht="30" customHeight="1" spans="1:2">
      <c r="A17" s="281" t="s">
        <v>906</v>
      </c>
      <c r="B17" s="278">
        <v>14</v>
      </c>
    </row>
    <row r="18" ht="30" customHeight="1" spans="1:2">
      <c r="A18" s="281" t="s">
        <v>907</v>
      </c>
      <c r="B18" s="278">
        <v>15</v>
      </c>
    </row>
    <row r="19" ht="30" customHeight="1" spans="1:2">
      <c r="A19" s="281" t="s">
        <v>908</v>
      </c>
      <c r="B19" s="278">
        <v>49</v>
      </c>
    </row>
  </sheetData>
  <mergeCells count="2">
    <mergeCell ref="A2:B2"/>
    <mergeCell ref="A3:B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1004"/>
  <sheetViews>
    <sheetView showZeros="0" workbookViewId="0">
      <selection activeCell="J9" sqref="J9"/>
    </sheetView>
  </sheetViews>
  <sheetFormatPr defaultColWidth="13.375" defaultRowHeight="32.25" customHeight="1" outlineLevelCol="6"/>
  <cols>
    <col min="1" max="1" width="38.5" style="253" customWidth="1"/>
    <col min="2" max="4" width="11.75" style="253" customWidth="1"/>
    <col min="5" max="5" width="11.875" style="253" customWidth="1"/>
    <col min="6" max="6" width="12.375" style="253" customWidth="1"/>
    <col min="7" max="7" width="13" style="253" customWidth="1"/>
    <col min="8" max="16384" width="13.375" style="253"/>
  </cols>
  <sheetData>
    <row r="1" s="246" customFormat="1" ht="19.5" customHeight="1" spans="1:1">
      <c r="A1" s="267" t="s">
        <v>1176</v>
      </c>
    </row>
    <row r="2" s="247" customFormat="1" ht="48.75" customHeight="1" spans="1:7">
      <c r="A2" s="256" t="s">
        <v>1177</v>
      </c>
      <c r="B2" s="256"/>
      <c r="C2" s="256"/>
      <c r="D2" s="256"/>
      <c r="E2" s="256"/>
      <c r="F2" s="256"/>
      <c r="G2" s="256"/>
    </row>
    <row r="3" s="248" customFormat="1" ht="19.5" customHeight="1" spans="7:7">
      <c r="G3" s="257" t="s">
        <v>2</v>
      </c>
    </row>
    <row r="4" s="250" customFormat="1" ht="29.25" customHeight="1" spans="1:7">
      <c r="A4" s="258" t="s">
        <v>3</v>
      </c>
      <c r="B4" s="258" t="s">
        <v>996</v>
      </c>
      <c r="C4" s="258"/>
      <c r="D4" s="258"/>
      <c r="E4" s="258" t="s">
        <v>997</v>
      </c>
      <c r="F4" s="258"/>
      <c r="G4" s="258"/>
    </row>
    <row r="5" s="250" customFormat="1" ht="29.25" customHeight="1" spans="1:7">
      <c r="A5" s="258"/>
      <c r="B5" s="258" t="s">
        <v>123</v>
      </c>
      <c r="C5" s="258" t="s">
        <v>895</v>
      </c>
      <c r="D5" s="258" t="s">
        <v>998</v>
      </c>
      <c r="E5" s="258" t="s">
        <v>123</v>
      </c>
      <c r="F5" s="258" t="s">
        <v>895</v>
      </c>
      <c r="G5" s="258" t="s">
        <v>998</v>
      </c>
    </row>
    <row r="6" s="248" customFormat="1" ht="29.25" customHeight="1" spans="1:7">
      <c r="A6" s="268" t="s">
        <v>1178</v>
      </c>
      <c r="B6" s="269"/>
      <c r="C6" s="269"/>
      <c r="D6" s="269"/>
      <c r="E6" s="269">
        <v>5026520</v>
      </c>
      <c r="F6" s="269">
        <v>1071738</v>
      </c>
      <c r="G6" s="269">
        <v>3954782</v>
      </c>
    </row>
    <row r="7" s="248" customFormat="1" ht="29.25" customHeight="1" spans="1:7">
      <c r="A7" s="268" t="s">
        <v>1179</v>
      </c>
      <c r="B7" s="269"/>
      <c r="C7" s="269"/>
      <c r="D7" s="269"/>
      <c r="E7" s="269">
        <v>6877183</v>
      </c>
      <c r="F7" s="269">
        <v>1574965</v>
      </c>
      <c r="G7" s="269">
        <f>E7-F7</f>
        <v>5302218</v>
      </c>
    </row>
    <row r="8" s="248" customFormat="1" ht="29.25" customHeight="1" spans="1:7">
      <c r="A8" s="268" t="s">
        <v>1180</v>
      </c>
      <c r="B8" s="269"/>
      <c r="C8" s="269"/>
      <c r="D8" s="269"/>
      <c r="E8" s="269">
        <v>2169200</v>
      </c>
      <c r="F8" s="269">
        <v>572545</v>
      </c>
      <c r="G8" s="269">
        <v>1596655</v>
      </c>
    </row>
    <row r="9" s="248" customFormat="1" ht="29.25" customHeight="1" spans="1:7">
      <c r="A9" s="268" t="s">
        <v>1181</v>
      </c>
      <c r="B9" s="269"/>
      <c r="C9" s="269"/>
      <c r="D9" s="269"/>
      <c r="E9" s="269">
        <v>399830</v>
      </c>
      <c r="F9" s="269">
        <v>111653</v>
      </c>
      <c r="G9" s="269">
        <v>288177</v>
      </c>
    </row>
    <row r="10" s="248" customFormat="1" ht="29.25" customHeight="1" spans="1:7">
      <c r="A10" s="268" t="s">
        <v>1182</v>
      </c>
      <c r="B10" s="269"/>
      <c r="C10" s="269"/>
      <c r="D10" s="269"/>
      <c r="E10" s="269">
        <v>6795890</v>
      </c>
      <c r="F10" s="269">
        <v>1532630</v>
      </c>
      <c r="G10" s="269">
        <v>5263260</v>
      </c>
    </row>
    <row r="11" s="248" customFormat="1" ht="29.25" customHeight="1" spans="1:7">
      <c r="A11" s="268" t="s">
        <v>1183</v>
      </c>
      <c r="B11" s="269"/>
      <c r="C11" s="269"/>
      <c r="D11" s="269"/>
      <c r="E11" s="269">
        <f>'[6]38.2023年政府专项债务分地区限额表'!D5</f>
        <v>554000</v>
      </c>
      <c r="F11" s="269">
        <f>'[6]38.2023年政府专项债务分地区限额表'!D6</f>
        <v>58000</v>
      </c>
      <c r="G11" s="269">
        <f>E11-F11</f>
        <v>496000</v>
      </c>
    </row>
    <row r="12" s="248" customFormat="1" ht="29.1" customHeight="1" spans="1:7">
      <c r="A12" s="266" t="s">
        <v>1184</v>
      </c>
      <c r="B12" s="266"/>
      <c r="C12" s="266"/>
      <c r="D12" s="266"/>
      <c r="E12" s="266"/>
      <c r="F12" s="266"/>
      <c r="G12" s="266"/>
    </row>
    <row r="13" s="251" customFormat="1" customHeight="1"/>
    <row r="14" s="251" customFormat="1" customHeight="1"/>
    <row r="15" s="251" customFormat="1" customHeight="1"/>
    <row r="16" s="251" customFormat="1" customHeight="1"/>
    <row r="17" s="251" customFormat="1" customHeight="1"/>
    <row r="18" s="251" customFormat="1" customHeight="1"/>
    <row r="19" s="251" customFormat="1" customHeight="1"/>
    <row r="20" s="251" customFormat="1" customHeight="1"/>
    <row r="21" s="251" customFormat="1" customHeight="1"/>
    <row r="22" s="251" customFormat="1" customHeight="1"/>
    <row r="23" s="251" customFormat="1" customHeight="1"/>
    <row r="24" s="251" customFormat="1" customHeight="1"/>
    <row r="25" s="251" customFormat="1" customHeight="1"/>
    <row r="26" s="251" customFormat="1" customHeight="1"/>
    <row r="27" s="251" customFormat="1" customHeight="1"/>
    <row r="28" s="251" customFormat="1" customHeight="1"/>
    <row r="29" s="251" customFormat="1" customHeight="1"/>
    <row r="30" s="251" customFormat="1" customHeight="1"/>
    <row r="31" s="251" customFormat="1" customHeight="1"/>
    <row r="32" s="251" customFormat="1" customHeight="1"/>
    <row r="33" s="251" customFormat="1" customHeight="1"/>
    <row r="34" s="251" customFormat="1" customHeight="1"/>
    <row r="35" s="251" customFormat="1" customHeight="1"/>
    <row r="36" s="251" customFormat="1" customHeight="1"/>
    <row r="37" s="251" customFormat="1" customHeight="1"/>
    <row r="38" s="251" customFormat="1" customHeight="1"/>
    <row r="39" s="251" customFormat="1" customHeight="1"/>
    <row r="40" s="251" customFormat="1" customHeight="1"/>
    <row r="41" s="251" customFormat="1" customHeight="1"/>
    <row r="42" s="251" customFormat="1" customHeight="1"/>
    <row r="43" s="251" customFormat="1" customHeight="1"/>
    <row r="44" s="251" customFormat="1" customHeight="1"/>
    <row r="45" s="251" customFormat="1" customHeight="1"/>
    <row r="46" s="251" customFormat="1" customHeight="1"/>
    <row r="47" s="251" customFormat="1" customHeight="1"/>
    <row r="48" s="251" customFormat="1" customHeight="1"/>
    <row r="49" s="251" customFormat="1" customHeight="1"/>
    <row r="50" s="251" customFormat="1" customHeight="1"/>
    <row r="51" s="251" customFormat="1" customHeight="1"/>
    <row r="52" s="251" customFormat="1" customHeight="1"/>
    <row r="53" s="251" customFormat="1" customHeight="1"/>
    <row r="54" s="251" customFormat="1" customHeight="1"/>
    <row r="55" s="251" customFormat="1" customHeight="1"/>
    <row r="56" s="251" customFormat="1" customHeight="1"/>
    <row r="57" s="251" customFormat="1" customHeight="1"/>
    <row r="58" s="251" customFormat="1" customHeight="1"/>
    <row r="59" s="251" customFormat="1" customHeight="1"/>
    <row r="60" s="251" customFormat="1" customHeight="1"/>
    <row r="61" s="251" customFormat="1" customHeight="1"/>
    <row r="62" s="251" customFormat="1" customHeight="1"/>
    <row r="63" s="251" customFormat="1" customHeight="1"/>
    <row r="64" s="251" customFormat="1" customHeight="1"/>
    <row r="65" s="251" customFormat="1" customHeight="1"/>
    <row r="66" s="251" customFormat="1" customHeight="1"/>
    <row r="67" s="251" customFormat="1" customHeight="1"/>
    <row r="68" s="251" customFormat="1" customHeight="1"/>
    <row r="69" s="251" customFormat="1" customHeight="1"/>
    <row r="70" s="251" customFormat="1" customHeight="1"/>
    <row r="71" s="251" customFormat="1" customHeight="1"/>
    <row r="72" s="251" customFormat="1" customHeight="1"/>
    <row r="73" s="251" customFormat="1" customHeight="1"/>
    <row r="74" s="251" customFormat="1" customHeight="1"/>
    <row r="75" s="251" customFormat="1" customHeight="1"/>
    <row r="76" s="251" customFormat="1" customHeight="1"/>
    <row r="77" s="251" customFormat="1" customHeight="1"/>
    <row r="78" s="251" customFormat="1" customHeight="1"/>
    <row r="79" s="251" customFormat="1" customHeight="1"/>
    <row r="80" s="251" customFormat="1" customHeight="1"/>
    <row r="81" s="251" customFormat="1" customHeight="1"/>
    <row r="82" s="251" customFormat="1" customHeight="1"/>
    <row r="83" s="251" customFormat="1" customHeight="1"/>
    <row r="84" s="251" customFormat="1" customHeight="1"/>
    <row r="85" s="251" customFormat="1" customHeight="1"/>
    <row r="86" s="251" customFormat="1" customHeight="1"/>
    <row r="87" s="251" customFormat="1" customHeight="1"/>
    <row r="88" s="251" customFormat="1" customHeight="1"/>
    <row r="89" s="251" customFormat="1" customHeight="1"/>
    <row r="90" s="251" customFormat="1" customHeight="1"/>
    <row r="91" s="251" customFormat="1" customHeight="1"/>
    <row r="92" s="251" customFormat="1" customHeight="1"/>
    <row r="93" s="251" customFormat="1" customHeight="1"/>
    <row r="94" s="251" customFormat="1" customHeight="1"/>
    <row r="95" s="251" customFormat="1" customHeight="1"/>
    <row r="96" s="251" customFormat="1" customHeight="1"/>
    <row r="97" s="251" customFormat="1" customHeight="1"/>
    <row r="98" s="251" customFormat="1" customHeight="1"/>
    <row r="99" s="251" customFormat="1" customHeight="1"/>
    <row r="100" s="251" customFormat="1" customHeight="1"/>
    <row r="101" s="251" customFormat="1" customHeight="1"/>
    <row r="102" s="251" customFormat="1" customHeight="1"/>
    <row r="103" s="251" customFormat="1" customHeight="1"/>
    <row r="104" s="251" customFormat="1" customHeight="1"/>
    <row r="105" s="251" customFormat="1" customHeight="1"/>
    <row r="106" s="251" customFormat="1" customHeight="1"/>
    <row r="107" s="251" customFormat="1" customHeight="1"/>
    <row r="108" s="251" customFormat="1" customHeight="1"/>
    <row r="109" s="251" customFormat="1" customHeight="1"/>
    <row r="110" s="251" customFormat="1" customHeight="1"/>
    <row r="111" s="251" customFormat="1" customHeight="1"/>
    <row r="112" s="251" customFormat="1" customHeight="1"/>
    <row r="113" s="251" customFormat="1" customHeight="1"/>
    <row r="114" s="251" customFormat="1" customHeight="1"/>
    <row r="115" s="251" customFormat="1" customHeight="1"/>
    <row r="116" s="251" customFormat="1" customHeight="1"/>
    <row r="117" s="251" customFormat="1" customHeight="1"/>
    <row r="118" s="251" customFormat="1" customHeight="1"/>
    <row r="119" s="251" customFormat="1" customHeight="1"/>
    <row r="120" s="251" customFormat="1" customHeight="1"/>
    <row r="121" s="251" customFormat="1" customHeight="1"/>
    <row r="122" s="251" customFormat="1" customHeight="1"/>
    <row r="123" s="251" customFormat="1" customHeight="1"/>
    <row r="124" s="251" customFormat="1" customHeight="1"/>
    <row r="125" s="251" customFormat="1" customHeight="1"/>
    <row r="126" s="251" customFormat="1" customHeight="1"/>
    <row r="127" s="251" customFormat="1" customHeight="1"/>
    <row r="128" s="251" customFormat="1" customHeight="1"/>
    <row r="129" s="251" customFormat="1" customHeight="1"/>
    <row r="130" s="251" customFormat="1" customHeight="1"/>
    <row r="131" s="251" customFormat="1" customHeight="1"/>
    <row r="132" s="251" customFormat="1" customHeight="1"/>
    <row r="133" s="251" customFormat="1" customHeight="1"/>
    <row r="134" s="251" customFormat="1" customHeight="1"/>
    <row r="135" s="251" customFormat="1" customHeight="1"/>
    <row r="136" s="251" customFormat="1" customHeight="1"/>
    <row r="137" s="251" customFormat="1" customHeight="1"/>
    <row r="138" s="251" customFormat="1" customHeight="1"/>
    <row r="139" s="251" customFormat="1" customHeight="1"/>
    <row r="140" s="251" customFormat="1" customHeight="1"/>
    <row r="141" s="251" customFormat="1" customHeight="1"/>
    <row r="142" s="251" customFormat="1" customHeight="1"/>
    <row r="143" s="251" customFormat="1" customHeight="1"/>
    <row r="144" s="251" customFormat="1" customHeight="1"/>
    <row r="145" s="251" customFormat="1" customHeight="1"/>
    <row r="146" s="251" customFormat="1" customHeight="1"/>
    <row r="147" s="251" customFormat="1" customHeight="1"/>
    <row r="148" s="251" customFormat="1" customHeight="1"/>
    <row r="149" s="251" customFormat="1" customHeight="1"/>
    <row r="150" s="251" customFormat="1" customHeight="1"/>
    <row r="151" s="251" customFormat="1" customHeight="1"/>
    <row r="152" s="251" customFormat="1" customHeight="1"/>
    <row r="153" s="251" customFormat="1" customHeight="1"/>
    <row r="154" s="251" customFormat="1" customHeight="1"/>
    <row r="155" s="251" customFormat="1" customHeight="1"/>
    <row r="156" s="251" customFormat="1" customHeight="1"/>
    <row r="157" s="251" customFormat="1" customHeight="1"/>
    <row r="158" s="251" customFormat="1" customHeight="1"/>
    <row r="159" s="251" customFormat="1" customHeight="1"/>
    <row r="160" s="251" customFormat="1" customHeight="1"/>
    <row r="161" s="251" customFormat="1" customHeight="1"/>
    <row r="162" s="251" customFormat="1" customHeight="1"/>
    <row r="163" s="251" customFormat="1" customHeight="1"/>
    <row r="164" s="251" customFormat="1" customHeight="1"/>
    <row r="165" s="251" customFormat="1" customHeight="1"/>
    <row r="166" s="251" customFormat="1" customHeight="1"/>
    <row r="167" s="251" customFormat="1" customHeight="1"/>
    <row r="168" s="251" customFormat="1" customHeight="1"/>
    <row r="169" s="251" customFormat="1" customHeight="1"/>
    <row r="170" s="251" customFormat="1" customHeight="1"/>
    <row r="171" s="251" customFormat="1" customHeight="1"/>
    <row r="172" s="251" customFormat="1" customHeight="1"/>
    <row r="173" s="251" customFormat="1" customHeight="1"/>
    <row r="174" s="251" customFormat="1" customHeight="1"/>
    <row r="175" s="251" customFormat="1" customHeight="1"/>
    <row r="176" s="251" customFormat="1" customHeight="1"/>
    <row r="177" s="251" customFormat="1" customHeight="1"/>
    <row r="178" s="251" customFormat="1" customHeight="1"/>
    <row r="179" s="251" customFormat="1" customHeight="1"/>
    <row r="180" s="251" customFormat="1" customHeight="1"/>
    <row r="181" s="251" customFormat="1" customHeight="1"/>
    <row r="182" s="251" customFormat="1" customHeight="1"/>
    <row r="183" s="251" customFormat="1" customHeight="1"/>
    <row r="184" s="251" customFormat="1" customHeight="1"/>
    <row r="185" s="251" customFormat="1" customHeight="1"/>
    <row r="186" s="251" customFormat="1" customHeight="1"/>
    <row r="187" s="251" customFormat="1" customHeight="1"/>
    <row r="188" s="251" customFormat="1" customHeight="1"/>
    <row r="189" s="251" customFormat="1" customHeight="1"/>
    <row r="190" s="251" customFormat="1" customHeight="1"/>
    <row r="191" s="251" customFormat="1" customHeight="1"/>
    <row r="192" s="251" customFormat="1" customHeight="1"/>
    <row r="193" s="251" customFormat="1" customHeight="1"/>
    <row r="194" s="251" customFormat="1" customHeight="1"/>
    <row r="195" s="251" customFormat="1" customHeight="1"/>
    <row r="196" s="251" customFormat="1" customHeight="1"/>
    <row r="197" s="251" customFormat="1" customHeight="1"/>
    <row r="198" s="251" customFormat="1" customHeight="1"/>
    <row r="199" s="251" customFormat="1" customHeight="1"/>
    <row r="200" s="251" customFormat="1" customHeight="1"/>
    <row r="201" s="251" customFormat="1" customHeight="1"/>
    <row r="202" s="251" customFormat="1" customHeight="1"/>
    <row r="203" s="251" customFormat="1" customHeight="1"/>
    <row r="204" s="251" customFormat="1" customHeight="1"/>
    <row r="205" s="251" customFormat="1" customHeight="1"/>
    <row r="206" s="251" customFormat="1" customHeight="1"/>
    <row r="207" s="251" customFormat="1" customHeight="1"/>
    <row r="208" s="251" customFormat="1" customHeight="1"/>
    <row r="209" s="251" customFormat="1" customHeight="1"/>
    <row r="210" s="251" customFormat="1" customHeight="1"/>
    <row r="211" s="251" customFormat="1" customHeight="1"/>
    <row r="212" s="251" customFormat="1" customHeight="1"/>
    <row r="213" s="251" customFormat="1" customHeight="1"/>
    <row r="214" s="251" customFormat="1" customHeight="1"/>
    <row r="215" s="251" customFormat="1" customHeight="1"/>
    <row r="216" s="251" customFormat="1" customHeight="1"/>
    <row r="217" s="251" customFormat="1" customHeight="1"/>
    <row r="218" s="251" customFormat="1" customHeight="1"/>
    <row r="219" s="251" customFormat="1" customHeight="1"/>
    <row r="220" s="251" customFormat="1" customHeight="1"/>
    <row r="221" s="251" customFormat="1" customHeight="1"/>
    <row r="222" s="251" customFormat="1" customHeight="1"/>
    <row r="223" s="251" customFormat="1" customHeight="1"/>
    <row r="224" s="251" customFormat="1" customHeight="1"/>
    <row r="225" s="251" customFormat="1" customHeight="1"/>
    <row r="226" s="251" customFormat="1" customHeight="1"/>
    <row r="227" s="251" customFormat="1" customHeight="1"/>
    <row r="228" s="251" customFormat="1" customHeight="1"/>
    <row r="229" s="251" customFormat="1" customHeight="1"/>
    <row r="230" s="251" customFormat="1" customHeight="1"/>
    <row r="231" s="251" customFormat="1" customHeight="1"/>
    <row r="232" s="251" customFormat="1" customHeight="1"/>
    <row r="233" s="251" customFormat="1" customHeight="1"/>
    <row r="234" s="251" customFormat="1" customHeight="1"/>
    <row r="235" s="251" customFormat="1" customHeight="1"/>
    <row r="236" s="251" customFormat="1" customHeight="1"/>
    <row r="237" s="251" customFormat="1" customHeight="1"/>
    <row r="238" s="251" customFormat="1" customHeight="1"/>
    <row r="239" s="251" customFormat="1" customHeight="1"/>
    <row r="240" s="251" customFormat="1" customHeight="1"/>
    <row r="241" s="251" customFormat="1" customHeight="1"/>
    <row r="242" s="251" customFormat="1" customHeight="1"/>
    <row r="243" s="251" customFormat="1" customHeight="1"/>
    <row r="244" s="251" customFormat="1" customHeight="1"/>
    <row r="245" s="251" customFormat="1" customHeight="1"/>
    <row r="246" s="251" customFormat="1" customHeight="1"/>
    <row r="247" s="251" customFormat="1" customHeight="1"/>
    <row r="248" s="251" customFormat="1" customHeight="1"/>
    <row r="249" s="251" customFormat="1" customHeight="1"/>
    <row r="250" s="251" customFormat="1" customHeight="1"/>
    <row r="251" s="251" customFormat="1" customHeight="1"/>
    <row r="252" s="251" customFormat="1" customHeight="1"/>
    <row r="253" s="251" customFormat="1" customHeight="1"/>
    <row r="254" s="251" customFormat="1" customHeight="1"/>
    <row r="255" s="251" customFormat="1" customHeight="1"/>
    <row r="256" s="251" customFormat="1" customHeight="1"/>
    <row r="257" s="251" customFormat="1" customHeight="1"/>
    <row r="258" s="251" customFormat="1" customHeight="1"/>
    <row r="259" s="251" customFormat="1" customHeight="1"/>
    <row r="260" s="251" customFormat="1" customHeight="1"/>
    <row r="261" s="251" customFormat="1" customHeight="1"/>
    <row r="262" s="251" customFormat="1" customHeight="1"/>
    <row r="263" s="251" customFormat="1" customHeight="1"/>
    <row r="264" s="251" customFormat="1" customHeight="1"/>
    <row r="265" s="251" customFormat="1" customHeight="1"/>
    <row r="266" s="251" customFormat="1" customHeight="1"/>
    <row r="267" s="251" customFormat="1" customHeight="1"/>
    <row r="268" s="251" customFormat="1" customHeight="1"/>
    <row r="269" s="251" customFormat="1" customHeight="1"/>
    <row r="270" s="251" customFormat="1" customHeight="1"/>
    <row r="271" s="251" customFormat="1" customHeight="1"/>
    <row r="272" s="251" customFormat="1" customHeight="1"/>
    <row r="273" s="251" customFormat="1" customHeight="1"/>
    <row r="274" s="251" customFormat="1" customHeight="1"/>
    <row r="275" s="251" customFormat="1" customHeight="1"/>
    <row r="276" s="251" customFormat="1" customHeight="1"/>
    <row r="277" s="251" customFormat="1" customHeight="1"/>
    <row r="278" s="251" customFormat="1" customHeight="1"/>
    <row r="279" s="251" customFormat="1" customHeight="1"/>
    <row r="280" s="251" customFormat="1" customHeight="1"/>
    <row r="281" s="251" customFormat="1" customHeight="1"/>
    <row r="282" s="251" customFormat="1" customHeight="1"/>
    <row r="283" s="251" customFormat="1" customHeight="1"/>
    <row r="284" s="251" customFormat="1" customHeight="1"/>
    <row r="285" s="251" customFormat="1" customHeight="1"/>
    <row r="286" s="251" customFormat="1" customHeight="1"/>
    <row r="287" s="251" customFormat="1" customHeight="1"/>
    <row r="288" s="251" customFormat="1" customHeight="1"/>
    <row r="289" s="251" customFormat="1" customHeight="1"/>
    <row r="290" s="251" customFormat="1" customHeight="1"/>
    <row r="291" s="251" customFormat="1" customHeight="1"/>
    <row r="292" s="251" customFormat="1" customHeight="1"/>
    <row r="293" s="251" customFormat="1" customHeight="1"/>
    <row r="294" s="251" customFormat="1" customHeight="1"/>
    <row r="295" s="251" customFormat="1" customHeight="1"/>
    <row r="296" s="251" customFormat="1" customHeight="1"/>
    <row r="297" s="251" customFormat="1" customHeight="1"/>
    <row r="298" s="251" customFormat="1" customHeight="1"/>
    <row r="299" s="251" customFormat="1" customHeight="1"/>
    <row r="300" s="251" customFormat="1" customHeight="1"/>
    <row r="301" s="251" customFormat="1" customHeight="1"/>
    <row r="302" s="251" customFormat="1" customHeight="1"/>
    <row r="303" s="251" customFormat="1" customHeight="1"/>
    <row r="304" s="251" customFormat="1" customHeight="1"/>
    <row r="305" s="251" customFormat="1" customHeight="1"/>
    <row r="306" s="251" customFormat="1" customHeight="1"/>
    <row r="307" s="251" customFormat="1" customHeight="1"/>
    <row r="308" s="251" customFormat="1" customHeight="1"/>
    <row r="309" s="251" customFormat="1" customHeight="1"/>
    <row r="310" s="251" customFormat="1" customHeight="1"/>
    <row r="311" s="251" customFormat="1" customHeight="1"/>
    <row r="312" s="251" customFormat="1" customHeight="1"/>
    <row r="313" s="251" customFormat="1" customHeight="1"/>
    <row r="314" s="251" customFormat="1" customHeight="1"/>
    <row r="315" s="251" customFormat="1" customHeight="1"/>
    <row r="316" s="251" customFormat="1" customHeight="1"/>
    <row r="317" s="251" customFormat="1" customHeight="1"/>
    <row r="318" s="251" customFormat="1" customHeight="1"/>
    <row r="319" s="251" customFormat="1" customHeight="1"/>
    <row r="320" s="251" customFormat="1" customHeight="1"/>
    <row r="321" s="251" customFormat="1" customHeight="1"/>
    <row r="322" s="251" customFormat="1" customHeight="1"/>
    <row r="323" s="251" customFormat="1" customHeight="1"/>
    <row r="324" s="251" customFormat="1" customHeight="1"/>
    <row r="325" s="251" customFormat="1" customHeight="1"/>
    <row r="326" s="251" customFormat="1" customHeight="1"/>
    <row r="327" s="251" customFormat="1" customHeight="1"/>
    <row r="328" s="251" customFormat="1" customHeight="1"/>
    <row r="329" s="251" customFormat="1" customHeight="1"/>
    <row r="330" s="251" customFormat="1" customHeight="1"/>
    <row r="331" s="251" customFormat="1" customHeight="1"/>
    <row r="332" s="251" customFormat="1" customHeight="1"/>
    <row r="333" s="251" customFormat="1" customHeight="1"/>
    <row r="334" s="251" customFormat="1" customHeight="1"/>
    <row r="335" s="251" customFormat="1" customHeight="1"/>
    <row r="336" s="251" customFormat="1" customHeight="1"/>
    <row r="337" s="251" customFormat="1" customHeight="1"/>
    <row r="338" s="251" customFormat="1" customHeight="1"/>
    <row r="339" s="251" customFormat="1" customHeight="1"/>
    <row r="340" s="251" customFormat="1" customHeight="1"/>
    <row r="341" s="251" customFormat="1" customHeight="1"/>
    <row r="342" s="251" customFormat="1" customHeight="1"/>
    <row r="343" s="251" customFormat="1" customHeight="1"/>
    <row r="344" s="251" customFormat="1" customHeight="1"/>
    <row r="345" s="251" customFormat="1" customHeight="1"/>
    <row r="346" s="251" customFormat="1" customHeight="1"/>
    <row r="347" s="251" customFormat="1" customHeight="1"/>
    <row r="348" s="251" customFormat="1" customHeight="1"/>
    <row r="349" s="251" customFormat="1" customHeight="1"/>
    <row r="350" s="251" customFormat="1" customHeight="1"/>
    <row r="351" s="251" customFormat="1" customHeight="1"/>
    <row r="352" s="251" customFormat="1" customHeight="1"/>
    <row r="353" s="251" customFormat="1" customHeight="1"/>
    <row r="354" s="251" customFormat="1" customHeight="1"/>
    <row r="355" s="251" customFormat="1" customHeight="1"/>
    <row r="356" s="251" customFormat="1" customHeight="1"/>
    <row r="357" s="251" customFormat="1" customHeight="1"/>
    <row r="358" s="251" customFormat="1" customHeight="1"/>
    <row r="359" s="251" customFormat="1" customHeight="1"/>
    <row r="360" s="251" customFormat="1" customHeight="1"/>
    <row r="361" s="251" customFormat="1" customHeight="1"/>
    <row r="362" s="251" customFormat="1" customHeight="1"/>
    <row r="363" s="251" customFormat="1" customHeight="1"/>
    <row r="364" s="251" customFormat="1" customHeight="1"/>
    <row r="365" s="251" customFormat="1" customHeight="1"/>
    <row r="366" s="251" customFormat="1" customHeight="1"/>
    <row r="367" s="251" customFormat="1" customHeight="1"/>
    <row r="368" s="251" customFormat="1" customHeight="1"/>
    <row r="369" s="251" customFormat="1" customHeight="1"/>
    <row r="370" s="251" customFormat="1" customHeight="1"/>
    <row r="371" s="251" customFormat="1" customHeight="1"/>
    <row r="372" s="251" customFormat="1" customHeight="1"/>
    <row r="373" s="251" customFormat="1" customHeight="1"/>
    <row r="374" s="251" customFormat="1" customHeight="1"/>
    <row r="375" s="251" customFormat="1" customHeight="1"/>
    <row r="376" s="251" customFormat="1" customHeight="1"/>
    <row r="377" s="251" customFormat="1" customHeight="1"/>
    <row r="378" s="251" customFormat="1" customHeight="1"/>
    <row r="379" s="251" customFormat="1" customHeight="1"/>
    <row r="380" s="251" customFormat="1" customHeight="1"/>
    <row r="381" s="251" customFormat="1" customHeight="1"/>
    <row r="382" s="251" customFormat="1" customHeight="1"/>
    <row r="383" s="251" customFormat="1" customHeight="1"/>
    <row r="384" s="251" customFormat="1" customHeight="1"/>
    <row r="385" s="251" customFormat="1" customHeight="1"/>
    <row r="386" s="251" customFormat="1" customHeight="1"/>
    <row r="387" s="251" customFormat="1" customHeight="1"/>
    <row r="388" s="251" customFormat="1" customHeight="1"/>
    <row r="389" s="251" customFormat="1" customHeight="1"/>
    <row r="390" s="251" customFormat="1" customHeight="1"/>
    <row r="391" s="251" customFormat="1" customHeight="1"/>
    <row r="392" s="251" customFormat="1" customHeight="1"/>
    <row r="393" s="251" customFormat="1" customHeight="1"/>
    <row r="394" s="251" customFormat="1" customHeight="1"/>
    <row r="395" s="251" customFormat="1" customHeight="1"/>
    <row r="396" s="251" customFormat="1" customHeight="1"/>
    <row r="397" s="251" customFormat="1" customHeight="1"/>
    <row r="398" s="251" customFormat="1" customHeight="1"/>
    <row r="399" s="251" customFormat="1" customHeight="1"/>
    <row r="400" s="251" customFormat="1" customHeight="1"/>
    <row r="401" s="251" customFormat="1" customHeight="1"/>
    <row r="402" s="251" customFormat="1" customHeight="1"/>
    <row r="403" s="251" customFormat="1" customHeight="1"/>
    <row r="404" s="251" customFormat="1" customHeight="1"/>
    <row r="405" s="251" customFormat="1" customHeight="1"/>
    <row r="406" s="251" customFormat="1" customHeight="1"/>
    <row r="407" s="251" customFormat="1" customHeight="1"/>
    <row r="408" s="251" customFormat="1" customHeight="1"/>
    <row r="409" s="251" customFormat="1" customHeight="1"/>
    <row r="410" s="251" customFormat="1" customHeight="1"/>
    <row r="411" s="251" customFormat="1" customHeight="1"/>
    <row r="412" s="251" customFormat="1" customHeight="1"/>
    <row r="413" s="251" customFormat="1" customHeight="1"/>
    <row r="414" s="251" customFormat="1" customHeight="1"/>
    <row r="415" s="251" customFormat="1" customHeight="1"/>
    <row r="416" s="251" customFormat="1" customHeight="1"/>
    <row r="417" s="251" customFormat="1" customHeight="1"/>
    <row r="418" s="251" customFormat="1" customHeight="1"/>
    <row r="419" s="251" customFormat="1" customHeight="1"/>
    <row r="420" s="251" customFormat="1" customHeight="1"/>
    <row r="421" s="251" customFormat="1" customHeight="1"/>
    <row r="422" s="251" customFormat="1" customHeight="1"/>
    <row r="423" s="251" customFormat="1" customHeight="1"/>
    <row r="424" s="251" customFormat="1" customHeight="1"/>
    <row r="425" s="251" customFormat="1" customHeight="1"/>
    <row r="426" s="251" customFormat="1" customHeight="1"/>
    <row r="427" s="251" customFormat="1" customHeight="1"/>
    <row r="428" s="251" customFormat="1" customHeight="1"/>
    <row r="429" s="251" customFormat="1" customHeight="1"/>
    <row r="430" s="251" customFormat="1" customHeight="1"/>
    <row r="431" s="251" customFormat="1" customHeight="1"/>
    <row r="432" s="251" customFormat="1" customHeight="1"/>
    <row r="433" s="251" customFormat="1" customHeight="1"/>
    <row r="434" s="251" customFormat="1" customHeight="1"/>
    <row r="435" s="251" customFormat="1" customHeight="1"/>
    <row r="436" s="251" customFormat="1" customHeight="1"/>
    <row r="437" s="251" customFormat="1" customHeight="1"/>
    <row r="438" s="251" customFormat="1" customHeight="1"/>
    <row r="439" s="251" customFormat="1" customHeight="1"/>
    <row r="440" s="251" customFormat="1" customHeight="1"/>
    <row r="441" s="251" customFormat="1" customHeight="1"/>
    <row r="442" s="251" customFormat="1" customHeight="1"/>
    <row r="443" s="251" customFormat="1" customHeight="1"/>
    <row r="444" s="251" customFormat="1" customHeight="1"/>
    <row r="445" s="251" customFormat="1" customHeight="1"/>
    <row r="446" s="251" customFormat="1" customHeight="1"/>
    <row r="447" s="252" customFormat="1" customHeight="1"/>
    <row r="448" s="252" customFormat="1" customHeight="1"/>
    <row r="449" s="252" customFormat="1" customHeight="1"/>
    <row r="450" s="252" customFormat="1" customHeight="1"/>
    <row r="451" s="252" customFormat="1" customHeight="1"/>
    <row r="452" s="252" customFormat="1" customHeight="1"/>
    <row r="453" s="252" customFormat="1" customHeight="1"/>
    <row r="454" s="252" customFormat="1" customHeight="1"/>
    <row r="455" s="252" customFormat="1" customHeight="1"/>
    <row r="456" s="252" customFormat="1" customHeight="1"/>
    <row r="457" s="252" customFormat="1" customHeight="1"/>
    <row r="458" s="252" customFormat="1" customHeight="1"/>
    <row r="459" s="252" customFormat="1" customHeight="1"/>
    <row r="460" s="252" customFormat="1" customHeight="1"/>
    <row r="461" s="252" customFormat="1" customHeight="1"/>
    <row r="462" s="252" customFormat="1" customHeight="1"/>
    <row r="463" s="252" customFormat="1" customHeight="1"/>
    <row r="464" s="252" customFormat="1" customHeight="1"/>
    <row r="465" s="252" customFormat="1" customHeight="1"/>
    <row r="466" s="252" customFormat="1" customHeight="1"/>
    <row r="467" s="252" customFormat="1" customHeight="1"/>
    <row r="468" s="252" customFormat="1" customHeight="1"/>
    <row r="469" s="252" customFormat="1" customHeight="1"/>
    <row r="470" s="252" customFormat="1" customHeight="1"/>
    <row r="471" s="252" customFormat="1" customHeight="1"/>
    <row r="472" s="252" customFormat="1" customHeight="1"/>
    <row r="473" s="252" customFormat="1" customHeight="1"/>
    <row r="474" s="252" customFormat="1" customHeight="1"/>
    <row r="475" s="252" customFormat="1" customHeight="1"/>
    <row r="476" s="252" customFormat="1" customHeight="1"/>
    <row r="477" s="252" customFormat="1" customHeight="1"/>
    <row r="478" s="252" customFormat="1" customHeight="1"/>
    <row r="479" s="252" customFormat="1" customHeight="1"/>
    <row r="480" s="252" customFormat="1" customHeight="1"/>
    <row r="481" s="252" customFormat="1" customHeight="1"/>
    <row r="482" s="252" customFormat="1" customHeight="1"/>
    <row r="483" s="252" customFormat="1" customHeight="1"/>
    <row r="484" s="252" customFormat="1" customHeight="1"/>
    <row r="485" s="252" customFormat="1" customHeight="1"/>
    <row r="486" s="252" customFormat="1" customHeight="1"/>
    <row r="487" s="252" customFormat="1" customHeight="1"/>
    <row r="488" s="252" customFormat="1" customHeight="1"/>
    <row r="489" s="252" customFormat="1" customHeight="1"/>
    <row r="490" s="252" customFormat="1" customHeight="1"/>
    <row r="491" s="252" customFormat="1" customHeight="1"/>
    <row r="492" s="252" customFormat="1" customHeight="1"/>
    <row r="493" s="252" customFormat="1" customHeight="1"/>
    <row r="494" s="252" customFormat="1" customHeight="1"/>
    <row r="495" s="252" customFormat="1" customHeight="1"/>
    <row r="496" s="252" customFormat="1" customHeight="1"/>
    <row r="497" s="252" customFormat="1" customHeight="1"/>
    <row r="498" s="252" customFormat="1" customHeight="1"/>
    <row r="499" s="252" customFormat="1" customHeight="1"/>
    <row r="500" s="252" customFormat="1" customHeight="1"/>
    <row r="501" s="252" customFormat="1" customHeight="1"/>
    <row r="502" s="252" customFormat="1" customHeight="1"/>
    <row r="503" s="252" customFormat="1" customHeight="1"/>
    <row r="504" s="252" customFormat="1" customHeight="1"/>
    <row r="505" s="252" customFormat="1" customHeight="1"/>
    <row r="506" s="252" customFormat="1" customHeight="1"/>
    <row r="507" s="252" customFormat="1" customHeight="1"/>
    <row r="508" s="252" customFormat="1" customHeight="1"/>
    <row r="509" s="252" customFormat="1" customHeight="1"/>
    <row r="510" s="252" customFormat="1" customHeight="1"/>
    <row r="511" s="252" customFormat="1" customHeight="1"/>
    <row r="512" s="252" customFormat="1" customHeight="1"/>
    <row r="513" s="252" customFormat="1" customHeight="1"/>
    <row r="514" s="252" customFormat="1" customHeight="1"/>
    <row r="515" s="252" customFormat="1" customHeight="1"/>
    <row r="516" s="252" customFormat="1" customHeight="1"/>
    <row r="517" s="252" customFormat="1" customHeight="1"/>
    <row r="518" s="252" customFormat="1" customHeight="1"/>
    <row r="519" s="252" customFormat="1" customHeight="1"/>
    <row r="520" s="252" customFormat="1" customHeight="1"/>
    <row r="521" s="252" customFormat="1" customHeight="1"/>
    <row r="522" s="252" customFormat="1" customHeight="1"/>
    <row r="523" s="252" customFormat="1" customHeight="1"/>
    <row r="524" s="252" customFormat="1" customHeight="1"/>
    <row r="525" s="252" customFormat="1" customHeight="1"/>
    <row r="526" s="252" customFormat="1" customHeight="1"/>
    <row r="527" s="252" customFormat="1" customHeight="1"/>
    <row r="528" s="252" customFormat="1" customHeight="1"/>
    <row r="529" s="252" customFormat="1" customHeight="1"/>
    <row r="530" s="252" customFormat="1" customHeight="1"/>
    <row r="531" s="252" customFormat="1" customHeight="1"/>
    <row r="532" s="252" customFormat="1" customHeight="1"/>
    <row r="533" s="252" customFormat="1" customHeight="1"/>
    <row r="534" s="252" customFormat="1" customHeight="1"/>
    <row r="535" s="252" customFormat="1" customHeight="1"/>
    <row r="536" s="252" customFormat="1" customHeight="1"/>
    <row r="537" s="252" customFormat="1" customHeight="1"/>
    <row r="538" s="252" customFormat="1" customHeight="1"/>
    <row r="539" s="252" customFormat="1" customHeight="1"/>
    <row r="540" s="252" customFormat="1" customHeight="1"/>
    <row r="541" s="252" customFormat="1" customHeight="1"/>
    <row r="542" s="252" customFormat="1" customHeight="1"/>
    <row r="543" s="252" customFormat="1" customHeight="1"/>
    <row r="544" s="252" customFormat="1" customHeight="1"/>
    <row r="545" s="252" customFormat="1" customHeight="1"/>
    <row r="546" s="252" customFormat="1" customHeight="1"/>
    <row r="547" s="252" customFormat="1" customHeight="1"/>
    <row r="548" s="252" customFormat="1" customHeight="1"/>
    <row r="549" s="252" customFormat="1" customHeight="1"/>
    <row r="550" s="252" customFormat="1" customHeight="1"/>
    <row r="551" s="252" customFormat="1" customHeight="1"/>
    <row r="552" s="252" customFormat="1" customHeight="1"/>
    <row r="553" s="252" customFormat="1" customHeight="1"/>
    <row r="554" s="252" customFormat="1" customHeight="1"/>
    <row r="555" s="252" customFormat="1" customHeight="1"/>
    <row r="556" s="252" customFormat="1" customHeight="1"/>
    <row r="557" s="252" customFormat="1" customHeight="1"/>
    <row r="558" s="252" customFormat="1" customHeight="1"/>
    <row r="559" s="252" customFormat="1" customHeight="1"/>
    <row r="560" s="252" customFormat="1" customHeight="1"/>
    <row r="561" s="252" customFormat="1" customHeight="1"/>
    <row r="562" s="252" customFormat="1" customHeight="1"/>
    <row r="563" s="252" customFormat="1" customHeight="1"/>
    <row r="564" s="252" customFormat="1" customHeight="1"/>
    <row r="565" s="252" customFormat="1" customHeight="1"/>
    <row r="566" s="252" customFormat="1" customHeight="1"/>
    <row r="567" s="252" customFormat="1" customHeight="1"/>
    <row r="568" s="252" customFormat="1" customHeight="1"/>
    <row r="569" s="252" customFormat="1" customHeight="1"/>
    <row r="570" s="252" customFormat="1" customHeight="1"/>
    <row r="571" s="252" customFormat="1" customHeight="1"/>
    <row r="572" s="252" customFormat="1" customHeight="1"/>
    <row r="573" s="252" customFormat="1" customHeight="1"/>
    <row r="574" s="252" customFormat="1" customHeight="1"/>
    <row r="575" s="252" customFormat="1" customHeight="1"/>
    <row r="576" s="252" customFormat="1" customHeight="1"/>
    <row r="577" s="252" customFormat="1" customHeight="1"/>
    <row r="578" s="252" customFormat="1" customHeight="1"/>
    <row r="579" s="252" customFormat="1" customHeight="1"/>
    <row r="580" s="252" customFormat="1" customHeight="1"/>
    <row r="581" s="252" customFormat="1" customHeight="1"/>
    <row r="582" s="252" customFormat="1" customHeight="1"/>
    <row r="583" s="252" customFormat="1" customHeight="1"/>
    <row r="584" s="252" customFormat="1" customHeight="1"/>
    <row r="585" s="252" customFormat="1" customHeight="1"/>
    <row r="586" s="252" customFormat="1" customHeight="1"/>
    <row r="587" s="252" customFormat="1" customHeight="1"/>
    <row r="588" s="252" customFormat="1" customHeight="1"/>
    <row r="589" s="252" customFormat="1" customHeight="1"/>
    <row r="590" s="252" customFormat="1" customHeight="1"/>
    <row r="591" s="252" customFormat="1" customHeight="1"/>
    <row r="592" s="252" customFormat="1" customHeight="1"/>
    <row r="593" s="252" customFormat="1" customHeight="1"/>
    <row r="594" s="252" customFormat="1" customHeight="1"/>
    <row r="595" s="252" customFormat="1" customHeight="1"/>
    <row r="596" s="252" customFormat="1" customHeight="1"/>
    <row r="597" s="252" customFormat="1" customHeight="1"/>
    <row r="598" s="252" customFormat="1" customHeight="1"/>
    <row r="599" s="252" customFormat="1" customHeight="1"/>
    <row r="600" s="252" customFormat="1" customHeight="1"/>
    <row r="601" s="252" customFormat="1" customHeight="1"/>
    <row r="602" s="252" customFormat="1" customHeight="1"/>
    <row r="603" s="252" customFormat="1" customHeight="1"/>
    <row r="604" s="252" customFormat="1" customHeight="1"/>
    <row r="605" s="252" customFormat="1" customHeight="1"/>
    <row r="606" s="252" customFormat="1" customHeight="1"/>
    <row r="607" s="252" customFormat="1" customHeight="1"/>
    <row r="608" s="252" customFormat="1" customHeight="1"/>
    <row r="609" s="252" customFormat="1" customHeight="1"/>
    <row r="610" s="252" customFormat="1" customHeight="1"/>
    <row r="611" s="252" customFormat="1" customHeight="1"/>
    <row r="612" s="252" customFormat="1" customHeight="1"/>
    <row r="613" s="252" customFormat="1" customHeight="1"/>
    <row r="614" s="252" customFormat="1" customHeight="1"/>
    <row r="615" s="252" customFormat="1" customHeight="1"/>
    <row r="616" s="252" customFormat="1" customHeight="1"/>
    <row r="617" s="252" customFormat="1" customHeight="1"/>
    <row r="618" s="252" customFormat="1" customHeight="1"/>
    <row r="619" s="252" customFormat="1" customHeight="1"/>
    <row r="620" s="252" customFormat="1" customHeight="1"/>
    <row r="621" s="252" customFormat="1" customHeight="1"/>
    <row r="622" s="252" customFormat="1" customHeight="1"/>
    <row r="623" s="252" customFormat="1" customHeight="1"/>
    <row r="624" s="252" customFormat="1" customHeight="1"/>
    <row r="625" s="252" customFormat="1" customHeight="1"/>
    <row r="626" s="252" customFormat="1" customHeight="1"/>
    <row r="627" s="252" customFormat="1" customHeight="1"/>
    <row r="628" s="252" customFormat="1" customHeight="1"/>
    <row r="629" s="252" customFormat="1" customHeight="1"/>
    <row r="630" s="252" customFormat="1" customHeight="1"/>
    <row r="631" s="252" customFormat="1" customHeight="1"/>
    <row r="632" s="252" customFormat="1" customHeight="1"/>
    <row r="633" s="252" customFormat="1" customHeight="1"/>
    <row r="634" s="252" customFormat="1" customHeight="1"/>
    <row r="635" s="252" customFormat="1" customHeight="1"/>
    <row r="636" s="252" customFormat="1" customHeight="1"/>
    <row r="637" s="252" customFormat="1" customHeight="1"/>
    <row r="638" s="252" customFormat="1" customHeight="1"/>
    <row r="639" s="252" customFormat="1" customHeight="1"/>
    <row r="640" s="252" customFormat="1" customHeight="1"/>
    <row r="641" s="252" customFormat="1" customHeight="1"/>
    <row r="642" s="252" customFormat="1" customHeight="1"/>
    <row r="643" s="252" customFormat="1" customHeight="1"/>
    <row r="644" s="252" customFormat="1" customHeight="1"/>
    <row r="645" s="252" customFormat="1" customHeight="1"/>
    <row r="646" s="252" customFormat="1" customHeight="1"/>
    <row r="647" s="252" customFormat="1" customHeight="1"/>
    <row r="648" s="252" customFormat="1" customHeight="1"/>
    <row r="649" s="252" customFormat="1" customHeight="1"/>
    <row r="650" s="252" customFormat="1" customHeight="1"/>
    <row r="651" s="252" customFormat="1" customHeight="1"/>
    <row r="652" s="252" customFormat="1" customHeight="1"/>
    <row r="653" s="252" customFormat="1" customHeight="1"/>
    <row r="654" s="252" customFormat="1" customHeight="1"/>
    <row r="655" s="252" customFormat="1" customHeight="1"/>
    <row r="656" s="252" customFormat="1" customHeight="1"/>
    <row r="657" s="252" customFormat="1" customHeight="1"/>
    <row r="658" s="252" customFormat="1" customHeight="1"/>
    <row r="659" s="252" customFormat="1" customHeight="1"/>
    <row r="660" s="252" customFormat="1" customHeight="1"/>
    <row r="661" s="252" customFormat="1" customHeight="1"/>
    <row r="662" s="252" customFormat="1" customHeight="1"/>
    <row r="663" s="252" customFormat="1" customHeight="1"/>
    <row r="664" s="252" customFormat="1" customHeight="1"/>
    <row r="665" s="252" customFormat="1" customHeight="1"/>
    <row r="666" s="252" customFormat="1" customHeight="1"/>
    <row r="667" s="252" customFormat="1" customHeight="1"/>
    <row r="668" s="252" customFormat="1" customHeight="1"/>
    <row r="669" s="252" customFormat="1" customHeight="1"/>
    <row r="670" s="252" customFormat="1" customHeight="1"/>
    <row r="671" s="252" customFormat="1" customHeight="1"/>
    <row r="672" s="252" customFormat="1" customHeight="1"/>
    <row r="673" s="252" customFormat="1" customHeight="1"/>
    <row r="674" s="252" customFormat="1" customHeight="1"/>
    <row r="675" s="252" customFormat="1" customHeight="1"/>
    <row r="676" s="252" customFormat="1" customHeight="1"/>
    <row r="677" s="252" customFormat="1" customHeight="1"/>
    <row r="678" s="252" customFormat="1" customHeight="1"/>
    <row r="679" s="252" customFormat="1" customHeight="1"/>
    <row r="680" s="252" customFormat="1" customHeight="1"/>
    <row r="681" s="252" customFormat="1" customHeight="1"/>
    <row r="682" s="252" customFormat="1" customHeight="1"/>
    <row r="683" s="252" customFormat="1" customHeight="1"/>
    <row r="684" s="252" customFormat="1" customHeight="1"/>
    <row r="685" s="252" customFormat="1" customHeight="1"/>
    <row r="686" s="252" customFormat="1" customHeight="1"/>
    <row r="687" s="252" customFormat="1" customHeight="1"/>
    <row r="688" s="252" customFormat="1" customHeight="1"/>
    <row r="689" s="252" customFormat="1" customHeight="1"/>
    <row r="690" s="252" customFormat="1" customHeight="1"/>
    <row r="691" s="252" customFormat="1" customHeight="1"/>
    <row r="692" s="252" customFormat="1" customHeight="1"/>
    <row r="693" s="252" customFormat="1" customHeight="1"/>
    <row r="694" s="252" customFormat="1" customHeight="1"/>
    <row r="695" s="252" customFormat="1" customHeight="1"/>
    <row r="696" s="252" customFormat="1" customHeight="1"/>
    <row r="697" s="252" customFormat="1" customHeight="1"/>
    <row r="698" s="252" customFormat="1" customHeight="1"/>
    <row r="699" s="252" customFormat="1" customHeight="1"/>
    <row r="700" s="252" customFormat="1" customHeight="1"/>
    <row r="701" s="252" customFormat="1" customHeight="1"/>
    <row r="702" s="252" customFormat="1" customHeight="1"/>
    <row r="703" s="252" customFormat="1" customHeight="1"/>
    <row r="704" s="252" customFormat="1" customHeight="1"/>
    <row r="705" s="252" customFormat="1" customHeight="1"/>
    <row r="706" s="252" customFormat="1" customHeight="1"/>
    <row r="707" s="252" customFormat="1" customHeight="1"/>
    <row r="708" s="252" customFormat="1" customHeight="1"/>
    <row r="709" s="252" customFormat="1" customHeight="1"/>
    <row r="710" s="252" customFormat="1" customHeight="1"/>
    <row r="711" s="252" customFormat="1" customHeight="1"/>
    <row r="712" s="252" customFormat="1" customHeight="1"/>
    <row r="713" s="252" customFormat="1" customHeight="1"/>
    <row r="714" s="252" customFormat="1" customHeight="1"/>
    <row r="715" s="252" customFormat="1" customHeight="1"/>
    <row r="716" s="252" customFormat="1" customHeight="1"/>
    <row r="717" s="252" customFormat="1" customHeight="1"/>
    <row r="718" s="252" customFormat="1" customHeight="1"/>
    <row r="719" s="252" customFormat="1" customHeight="1"/>
    <row r="720" s="252" customFormat="1" customHeight="1"/>
    <row r="721" s="252" customFormat="1" customHeight="1"/>
    <row r="722" s="252" customFormat="1" customHeight="1"/>
    <row r="723" s="252" customFormat="1" customHeight="1"/>
    <row r="724" s="252" customFormat="1" customHeight="1"/>
    <row r="725" s="252" customFormat="1" customHeight="1"/>
    <row r="726" s="252" customFormat="1" customHeight="1"/>
    <row r="727" s="252" customFormat="1" customHeight="1"/>
    <row r="728" s="252" customFormat="1" customHeight="1"/>
    <row r="729" s="252" customFormat="1" customHeight="1"/>
    <row r="730" s="252" customFormat="1" customHeight="1"/>
    <row r="731" s="252" customFormat="1" customHeight="1"/>
    <row r="732" s="252" customFormat="1" customHeight="1"/>
    <row r="733" s="252" customFormat="1" customHeight="1"/>
    <row r="734" s="252" customFormat="1" customHeight="1"/>
    <row r="735" s="252" customFormat="1" customHeight="1"/>
    <row r="736" s="252" customFormat="1" customHeight="1"/>
    <row r="737" s="252" customFormat="1" customHeight="1"/>
    <row r="738" s="252" customFormat="1" customHeight="1"/>
    <row r="739" s="252" customFormat="1" customHeight="1"/>
    <row r="740" s="252" customFormat="1" customHeight="1"/>
    <row r="741" s="252" customFormat="1" customHeight="1"/>
    <row r="742" s="252" customFormat="1" customHeight="1"/>
    <row r="743" s="252" customFormat="1" customHeight="1"/>
    <row r="744" s="252" customFormat="1" customHeight="1"/>
    <row r="745" s="252" customFormat="1" customHeight="1"/>
    <row r="746" s="252" customFormat="1" customHeight="1"/>
    <row r="747" s="252" customFormat="1" customHeight="1"/>
    <row r="748" s="252" customFormat="1" customHeight="1"/>
    <row r="749" s="252" customFormat="1" customHeight="1"/>
    <row r="750" s="252" customFormat="1" customHeight="1"/>
    <row r="751" s="252" customFormat="1" customHeight="1"/>
    <row r="752" s="252" customFormat="1" customHeight="1"/>
    <row r="753" s="252" customFormat="1" customHeight="1"/>
    <row r="754" s="252" customFormat="1" customHeight="1"/>
    <row r="755" s="252" customFormat="1" customHeight="1"/>
    <row r="756" s="252" customFormat="1" customHeight="1"/>
    <row r="757" s="252" customFormat="1" customHeight="1"/>
    <row r="758" s="252" customFormat="1" customHeight="1"/>
    <row r="759" s="252" customFormat="1" customHeight="1"/>
    <row r="760" s="252" customFormat="1" customHeight="1"/>
    <row r="761" s="252" customFormat="1" customHeight="1"/>
    <row r="762" s="252" customFormat="1" customHeight="1"/>
    <row r="763" s="252" customFormat="1" customHeight="1"/>
    <row r="764" s="252" customFormat="1" customHeight="1"/>
    <row r="765" s="252" customFormat="1" customHeight="1"/>
    <row r="766" s="252" customFormat="1" customHeight="1"/>
    <row r="767" s="252" customFormat="1" customHeight="1"/>
    <row r="768" s="252" customFormat="1" customHeight="1"/>
    <row r="769" s="252" customFormat="1" customHeight="1"/>
    <row r="770" s="252" customFormat="1" customHeight="1"/>
    <row r="771" s="252" customFormat="1" customHeight="1"/>
    <row r="772" s="252" customFormat="1" customHeight="1"/>
    <row r="773" s="252" customFormat="1" customHeight="1"/>
    <row r="774" s="252" customFormat="1" customHeight="1"/>
    <row r="775" s="252" customFormat="1" customHeight="1"/>
    <row r="776" s="252" customFormat="1" customHeight="1"/>
    <row r="777" s="252" customFormat="1" customHeight="1"/>
    <row r="778" s="252" customFormat="1" customHeight="1"/>
    <row r="779" s="252" customFormat="1" customHeight="1"/>
    <row r="780" s="252" customFormat="1" customHeight="1"/>
    <row r="781" s="252" customFormat="1" customHeight="1"/>
    <row r="782" s="252" customFormat="1" customHeight="1"/>
    <row r="783" s="252" customFormat="1" customHeight="1"/>
    <row r="784" s="252" customFormat="1" customHeight="1"/>
    <row r="785" s="252" customFormat="1" customHeight="1"/>
    <row r="786" s="252" customFormat="1" customHeight="1"/>
    <row r="787" s="252" customFormat="1" customHeight="1"/>
    <row r="788" s="252" customFormat="1" customHeight="1"/>
    <row r="789" s="252" customFormat="1" customHeight="1"/>
    <row r="790" s="252" customFormat="1" customHeight="1"/>
    <row r="791" s="252" customFormat="1" customHeight="1"/>
    <row r="792" s="252" customFormat="1" customHeight="1"/>
    <row r="793" s="252" customFormat="1" customHeight="1"/>
    <row r="794" s="252" customFormat="1" customHeight="1"/>
    <row r="795" s="252" customFormat="1" customHeight="1"/>
    <row r="796" s="252" customFormat="1" customHeight="1"/>
    <row r="797" s="252" customFormat="1" customHeight="1"/>
    <row r="798" s="252" customFormat="1" customHeight="1"/>
    <row r="799" s="252" customFormat="1" customHeight="1"/>
    <row r="800" s="252" customFormat="1" customHeight="1"/>
    <row r="801" s="252" customFormat="1" customHeight="1"/>
    <row r="802" s="252" customFormat="1" customHeight="1"/>
    <row r="803" s="252" customFormat="1" customHeight="1"/>
    <row r="804" s="252" customFormat="1" customHeight="1"/>
    <row r="805" s="252" customFormat="1" customHeight="1"/>
    <row r="806" s="252" customFormat="1" customHeight="1"/>
    <row r="807" s="252" customFormat="1" customHeight="1"/>
    <row r="808" s="252" customFormat="1" customHeight="1"/>
    <row r="809" s="252" customFormat="1" customHeight="1"/>
    <row r="810" s="252" customFormat="1" customHeight="1"/>
    <row r="811" s="252" customFormat="1" customHeight="1"/>
    <row r="812" s="252" customFormat="1" customHeight="1"/>
    <row r="813" s="252" customFormat="1" customHeight="1"/>
    <row r="814" s="252" customFormat="1" customHeight="1"/>
    <row r="815" s="252" customFormat="1" customHeight="1"/>
    <row r="816" s="252" customFormat="1" customHeight="1"/>
    <row r="817" s="252" customFormat="1" customHeight="1"/>
    <row r="818" s="252" customFormat="1" customHeight="1"/>
    <row r="819" s="252" customFormat="1" customHeight="1"/>
    <row r="820" s="252" customFormat="1" customHeight="1"/>
    <row r="821" s="252" customFormat="1" customHeight="1"/>
    <row r="822" s="252" customFormat="1" customHeight="1"/>
    <row r="823" s="252" customFormat="1" customHeight="1"/>
    <row r="824" s="252" customFormat="1" customHeight="1"/>
    <row r="825" s="252" customFormat="1" customHeight="1"/>
    <row r="826" s="252" customFormat="1" customHeight="1"/>
    <row r="827" s="252" customFormat="1" customHeight="1"/>
    <row r="828" s="252" customFormat="1" customHeight="1"/>
    <row r="829" s="252" customFormat="1" customHeight="1"/>
    <row r="830" s="252" customFormat="1" customHeight="1"/>
    <row r="831" s="252" customFormat="1" customHeight="1"/>
    <row r="832" s="252" customFormat="1" customHeight="1"/>
    <row r="833" s="252" customFormat="1" customHeight="1"/>
    <row r="834" s="252" customFormat="1" customHeight="1"/>
    <row r="835" s="252" customFormat="1" customHeight="1"/>
    <row r="836" s="252" customFormat="1" customHeight="1"/>
    <row r="837" s="252" customFormat="1" customHeight="1"/>
    <row r="838" s="252" customFormat="1" customHeight="1"/>
    <row r="839" s="252" customFormat="1" customHeight="1"/>
    <row r="840" s="252" customFormat="1" customHeight="1"/>
    <row r="841" s="252" customFormat="1" customHeight="1"/>
    <row r="842" s="252" customFormat="1" customHeight="1"/>
    <row r="843" s="252" customFormat="1" customHeight="1"/>
    <row r="844" s="252" customFormat="1" customHeight="1"/>
    <row r="845" s="252" customFormat="1" customHeight="1"/>
    <row r="846" s="252" customFormat="1" customHeight="1"/>
    <row r="847" s="252" customFormat="1" customHeight="1"/>
    <row r="848" s="252" customFormat="1" customHeight="1"/>
    <row r="849" s="252" customFormat="1" customHeight="1"/>
    <row r="850" s="252" customFormat="1" customHeight="1"/>
    <row r="851" s="252" customFormat="1" customHeight="1"/>
    <row r="852" s="252" customFormat="1" customHeight="1"/>
    <row r="853" s="252" customFormat="1" customHeight="1"/>
    <row r="854" s="252" customFormat="1" customHeight="1"/>
    <row r="855" s="252" customFormat="1" customHeight="1"/>
    <row r="856" s="252" customFormat="1" customHeight="1"/>
    <row r="857" s="252" customFormat="1" customHeight="1"/>
    <row r="858" s="252" customFormat="1" customHeight="1"/>
    <row r="859" s="252" customFormat="1" customHeight="1"/>
    <row r="860" s="252" customFormat="1" customHeight="1"/>
    <row r="861" s="252" customFormat="1" customHeight="1"/>
    <row r="862" s="252" customFormat="1" customHeight="1"/>
    <row r="863" s="252" customFormat="1" customHeight="1"/>
    <row r="864" s="252" customFormat="1" customHeight="1"/>
    <row r="865" s="252" customFormat="1" customHeight="1"/>
    <row r="866" s="252" customFormat="1" customHeight="1"/>
    <row r="867" s="252" customFormat="1" customHeight="1"/>
    <row r="868" s="252" customFormat="1" customHeight="1"/>
    <row r="869" s="252" customFormat="1" customHeight="1"/>
    <row r="870" s="252" customFormat="1" customHeight="1"/>
    <row r="871" s="252" customFormat="1" customHeight="1"/>
    <row r="872" s="252" customFormat="1" customHeight="1"/>
    <row r="873" s="252" customFormat="1" customHeight="1"/>
    <row r="874" s="252" customFormat="1" customHeight="1"/>
    <row r="875" s="252" customFormat="1" customHeight="1"/>
    <row r="876" s="252" customFormat="1" customHeight="1"/>
    <row r="877" s="252" customFormat="1" customHeight="1"/>
    <row r="878" s="252" customFormat="1" customHeight="1"/>
    <row r="879" s="252" customFormat="1" customHeight="1"/>
    <row r="880" s="252" customFormat="1" customHeight="1"/>
    <row r="881" s="252" customFormat="1" customHeight="1"/>
    <row r="882" s="252" customFormat="1" customHeight="1"/>
    <row r="883" s="252" customFormat="1" customHeight="1"/>
    <row r="884" s="252" customFormat="1" customHeight="1"/>
    <row r="885" s="252" customFormat="1" customHeight="1"/>
    <row r="886" s="252" customFormat="1" customHeight="1"/>
    <row r="887" s="252" customFormat="1" customHeight="1"/>
    <row r="888" s="252" customFormat="1" customHeight="1"/>
    <row r="889" s="252" customFormat="1" customHeight="1"/>
    <row r="890" s="252" customFormat="1" customHeight="1"/>
    <row r="891" s="252" customFormat="1" customHeight="1"/>
    <row r="892" s="252" customFormat="1" customHeight="1"/>
    <row r="893" s="252" customFormat="1" customHeight="1"/>
    <row r="894" s="252" customFormat="1" customHeight="1"/>
    <row r="895" s="252" customFormat="1" customHeight="1"/>
    <row r="896" s="252" customFormat="1" customHeight="1"/>
    <row r="897" s="252" customFormat="1" customHeight="1"/>
    <row r="898" s="252" customFormat="1" customHeight="1"/>
    <row r="899" s="252" customFormat="1" customHeight="1"/>
    <row r="900" s="252" customFormat="1" customHeight="1"/>
    <row r="901" s="252" customFormat="1" customHeight="1"/>
    <row r="902" s="252" customFormat="1" customHeight="1"/>
    <row r="903" s="252" customFormat="1" customHeight="1"/>
    <row r="904" s="252" customFormat="1" customHeight="1"/>
    <row r="905" s="252" customFormat="1" customHeight="1"/>
    <row r="906" s="252" customFormat="1" customHeight="1"/>
    <row r="907" s="252" customFormat="1" customHeight="1"/>
    <row r="908" s="252" customFormat="1" customHeight="1"/>
    <row r="909" s="252" customFormat="1" customHeight="1"/>
    <row r="910" s="252" customFormat="1" customHeight="1"/>
    <row r="911" s="252" customFormat="1" customHeight="1"/>
    <row r="912" s="252" customFormat="1" customHeight="1"/>
    <row r="913" s="252" customFormat="1" customHeight="1"/>
    <row r="914" s="252" customFormat="1" customHeight="1"/>
    <row r="915" s="252" customFormat="1" customHeight="1"/>
    <row r="916" s="252" customFormat="1" customHeight="1"/>
    <row r="917" s="252" customFormat="1" customHeight="1"/>
    <row r="918" s="252" customFormat="1" customHeight="1"/>
    <row r="919" s="252" customFormat="1" customHeight="1"/>
    <row r="920" s="252" customFormat="1" customHeight="1"/>
    <row r="921" s="252" customFormat="1" customHeight="1"/>
    <row r="922" s="252" customFormat="1" customHeight="1"/>
    <row r="923" s="252" customFormat="1" customHeight="1"/>
    <row r="924" s="252" customFormat="1" customHeight="1"/>
    <row r="925" s="252" customFormat="1" customHeight="1"/>
    <row r="926" s="252" customFormat="1" customHeight="1"/>
    <row r="927" s="252" customFormat="1" customHeight="1"/>
    <row r="928" s="252" customFormat="1" customHeight="1"/>
    <row r="929" s="252" customFormat="1" customHeight="1"/>
    <row r="930" s="252" customFormat="1" customHeight="1"/>
    <row r="931" s="252" customFormat="1" customHeight="1"/>
    <row r="932" s="252" customFormat="1" customHeight="1"/>
    <row r="933" s="252" customFormat="1" customHeight="1"/>
    <row r="934" s="252" customFormat="1" customHeight="1"/>
    <row r="935" s="252" customFormat="1" customHeight="1"/>
    <row r="936" s="252" customFormat="1" customHeight="1"/>
    <row r="937" s="252" customFormat="1" customHeight="1"/>
    <row r="938" s="252" customFormat="1" customHeight="1"/>
    <row r="939" s="252" customFormat="1" customHeight="1"/>
    <row r="940" s="252" customFormat="1" customHeight="1"/>
    <row r="941" s="252" customFormat="1" customHeight="1"/>
    <row r="942" s="252" customFormat="1" customHeight="1"/>
    <row r="943" s="252" customFormat="1" customHeight="1"/>
    <row r="944" s="252" customFormat="1" customHeight="1"/>
    <row r="945" s="252" customFormat="1" customHeight="1"/>
    <row r="946" s="252" customFormat="1" customHeight="1"/>
    <row r="947" s="252" customFormat="1" customHeight="1"/>
    <row r="948" s="252" customFormat="1" customHeight="1"/>
    <row r="949" s="252" customFormat="1" customHeight="1"/>
    <row r="950" s="252" customFormat="1" customHeight="1"/>
    <row r="951" s="252" customFormat="1" customHeight="1"/>
    <row r="952" s="252" customFormat="1" customHeight="1"/>
    <row r="953" s="252" customFormat="1" customHeight="1"/>
    <row r="954" s="252" customFormat="1" customHeight="1"/>
    <row r="955" s="252" customFormat="1" customHeight="1"/>
    <row r="956" s="252" customFormat="1" customHeight="1"/>
    <row r="957" s="252" customFormat="1" customHeight="1"/>
    <row r="958" s="252" customFormat="1" customHeight="1"/>
    <row r="959" s="252" customFormat="1" customHeight="1"/>
    <row r="960" s="252" customFormat="1" customHeight="1"/>
    <row r="961" s="252" customFormat="1" customHeight="1"/>
    <row r="962" s="252" customFormat="1" customHeight="1"/>
    <row r="963" s="252" customFormat="1" customHeight="1"/>
    <row r="964" s="252" customFormat="1" customHeight="1"/>
    <row r="965" s="252" customFormat="1" customHeight="1"/>
    <row r="966" s="252" customFormat="1" customHeight="1"/>
    <row r="967" s="252" customFormat="1" customHeight="1"/>
    <row r="968" s="252" customFormat="1" customHeight="1"/>
    <row r="969" s="252" customFormat="1" customHeight="1"/>
    <row r="970" s="252" customFormat="1" customHeight="1"/>
    <row r="971" s="252" customFormat="1" customHeight="1"/>
    <row r="972" s="252" customFormat="1" customHeight="1"/>
    <row r="973" s="252" customFormat="1" customHeight="1"/>
    <row r="974" s="252" customFormat="1" customHeight="1"/>
    <row r="975" s="252" customFormat="1" customHeight="1"/>
    <row r="976" s="252" customFormat="1" customHeight="1"/>
    <row r="977" s="252" customFormat="1" customHeight="1"/>
    <row r="978" s="252" customFormat="1" customHeight="1"/>
    <row r="979" s="252" customFormat="1" customHeight="1"/>
    <row r="980" s="252" customFormat="1" customHeight="1"/>
    <row r="981" s="252" customFormat="1" customHeight="1"/>
    <row r="982" s="252" customFormat="1" customHeight="1"/>
    <row r="983" s="252" customFormat="1" customHeight="1"/>
    <row r="984" s="252" customFormat="1" customHeight="1"/>
    <row r="985" s="252" customFormat="1" customHeight="1"/>
    <row r="986" s="252" customFormat="1" customHeight="1"/>
    <row r="987" s="252" customFormat="1" customHeight="1"/>
    <row r="988" s="252" customFormat="1" customHeight="1"/>
    <row r="989" s="252" customFormat="1" customHeight="1"/>
    <row r="990" s="252" customFormat="1" customHeight="1"/>
    <row r="991" s="252" customFormat="1" customHeight="1"/>
    <row r="992" s="252" customFormat="1" customHeight="1"/>
    <row r="993" s="252" customFormat="1" customHeight="1"/>
    <row r="994" s="252" customFormat="1" customHeight="1"/>
    <row r="995" s="252" customFormat="1" customHeight="1"/>
    <row r="996" s="252" customFormat="1" customHeight="1"/>
    <row r="997" s="252" customFormat="1" customHeight="1"/>
    <row r="998" s="252" customFormat="1" customHeight="1"/>
    <row r="999" s="252" customFormat="1" customHeight="1"/>
    <row r="1000" s="252" customFormat="1" customHeight="1"/>
    <row r="1001" s="252" customFormat="1" customHeight="1"/>
    <row r="1002" s="252" customFormat="1" customHeight="1"/>
    <row r="1003" s="252" customFormat="1" customHeight="1"/>
    <row r="1004" s="252" customFormat="1" customHeight="1"/>
  </sheetData>
  <mergeCells count="5">
    <mergeCell ref="A2:G2"/>
    <mergeCell ref="B4:D4"/>
    <mergeCell ref="E4:G4"/>
    <mergeCell ref="A12:G12"/>
    <mergeCell ref="A4:A5"/>
  </mergeCells>
  <printOptions horizontalCentered="1"/>
  <pageMargins left="1.10236220472441" right="1.10236220472441" top="1.10236220472441" bottom="1.10236220472441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36"/>
  <sheetViews>
    <sheetView showZeros="0" workbookViewId="0">
      <pane xSplit="1" ySplit="4" topLeftCell="B21" activePane="bottomRight" state="frozen"/>
      <selection/>
      <selection pane="topRight"/>
      <selection pane="bottomLeft"/>
      <selection pane="bottomRight" activeCell="E15" sqref="E15"/>
    </sheetView>
  </sheetViews>
  <sheetFormatPr defaultColWidth="8.75" defaultRowHeight="12.75" outlineLevelCol="1"/>
  <cols>
    <col min="1" max="1" width="39.625" style="380" customWidth="1"/>
    <col min="2" max="2" width="32.25" style="602" customWidth="1"/>
    <col min="3" max="30" width="9" style="380" customWidth="1"/>
    <col min="31" max="16384" width="8.75" style="380"/>
  </cols>
  <sheetData>
    <row r="1" s="600" customFormat="1" ht="19.5" customHeight="1" spans="1:2">
      <c r="A1" s="600" t="s">
        <v>72</v>
      </c>
      <c r="B1" s="603"/>
    </row>
    <row r="2" s="601" customFormat="1" ht="48.75" customHeight="1" spans="1:2">
      <c r="A2" s="604" t="s">
        <v>73</v>
      </c>
      <c r="B2" s="604"/>
    </row>
    <row r="3" ht="24.95" customHeight="1" spans="2:2">
      <c r="B3" s="602" t="s">
        <v>2</v>
      </c>
    </row>
    <row r="4" ht="24.95" customHeight="1" spans="1:2">
      <c r="A4" s="277" t="s">
        <v>3</v>
      </c>
      <c r="B4" s="605" t="s">
        <v>5</v>
      </c>
    </row>
    <row r="5" ht="24.95" customHeight="1" spans="1:2">
      <c r="A5" s="260" t="s">
        <v>7</v>
      </c>
      <c r="B5" s="261">
        <f>SUM(B6:B28)</f>
        <v>3841293</v>
      </c>
    </row>
    <row r="6" ht="24.95" customHeight="1" spans="1:2">
      <c r="A6" s="606" t="s">
        <v>9</v>
      </c>
      <c r="B6" s="261">
        <v>657543</v>
      </c>
    </row>
    <row r="7" ht="24.95" customHeight="1" spans="1:2">
      <c r="A7" s="606" t="s">
        <v>11</v>
      </c>
      <c r="B7" s="261">
        <v>466</v>
      </c>
    </row>
    <row r="8" ht="24.95" customHeight="1" spans="1:2">
      <c r="A8" s="606" t="s">
        <v>13</v>
      </c>
      <c r="B8" s="261">
        <v>160425</v>
      </c>
    </row>
    <row r="9" ht="24.95" customHeight="1" spans="1:2">
      <c r="A9" s="606" t="s">
        <v>15</v>
      </c>
      <c r="B9" s="261">
        <v>762092</v>
      </c>
    </row>
    <row r="10" ht="24.95" customHeight="1" spans="1:2">
      <c r="A10" s="606" t="s">
        <v>17</v>
      </c>
      <c r="B10" s="261">
        <v>131621</v>
      </c>
    </row>
    <row r="11" ht="24.95" customHeight="1" spans="1:2">
      <c r="A11" s="606" t="s">
        <v>19</v>
      </c>
      <c r="B11" s="261">
        <v>40551</v>
      </c>
    </row>
    <row r="12" ht="24.95" customHeight="1" spans="1:2">
      <c r="A12" s="606" t="s">
        <v>21</v>
      </c>
      <c r="B12" s="261">
        <v>525623</v>
      </c>
    </row>
    <row r="13" ht="24.95" customHeight="1" spans="1:2">
      <c r="A13" s="606" t="s">
        <v>23</v>
      </c>
      <c r="B13" s="261">
        <v>428474</v>
      </c>
    </row>
    <row r="14" ht="24.95" customHeight="1" spans="1:2">
      <c r="A14" s="606" t="s">
        <v>25</v>
      </c>
      <c r="B14" s="261">
        <v>29760</v>
      </c>
    </row>
    <row r="15" ht="24.95" customHeight="1" spans="1:2">
      <c r="A15" s="606" t="s">
        <v>27</v>
      </c>
      <c r="B15" s="261">
        <v>150923</v>
      </c>
    </row>
    <row r="16" ht="24.95" customHeight="1" spans="1:2">
      <c r="A16" s="606" t="s">
        <v>29</v>
      </c>
      <c r="B16" s="261">
        <v>355350</v>
      </c>
    </row>
    <row r="17" ht="24.95" customHeight="1" spans="1:2">
      <c r="A17" s="606" t="s">
        <v>31</v>
      </c>
      <c r="B17" s="261">
        <v>63499</v>
      </c>
    </row>
    <row r="18" ht="24.95" customHeight="1" spans="1:2">
      <c r="A18" s="606" t="s">
        <v>33</v>
      </c>
      <c r="B18" s="261">
        <v>9163</v>
      </c>
    </row>
    <row r="19" ht="24.95" customHeight="1" spans="1:2">
      <c r="A19" s="606" t="s">
        <v>35</v>
      </c>
      <c r="B19" s="261">
        <v>6543</v>
      </c>
    </row>
    <row r="20" ht="24.95" customHeight="1" spans="1:2">
      <c r="A20" s="606" t="s">
        <v>37</v>
      </c>
      <c r="B20" s="261">
        <v>0</v>
      </c>
    </row>
    <row r="21" ht="24.95" customHeight="1" spans="1:2">
      <c r="A21" s="606" t="s">
        <v>39</v>
      </c>
      <c r="B21" s="261">
        <v>34732</v>
      </c>
    </row>
    <row r="22" ht="24.95" customHeight="1" spans="1:2">
      <c r="A22" s="606" t="s">
        <v>41</v>
      </c>
      <c r="B22" s="261">
        <v>142708</v>
      </c>
    </row>
    <row r="23" ht="24.95" customHeight="1" spans="1:2">
      <c r="A23" s="606" t="s">
        <v>43</v>
      </c>
      <c r="B23" s="261">
        <v>7195</v>
      </c>
    </row>
    <row r="24" ht="24.95" customHeight="1" spans="1:2">
      <c r="A24" s="606" t="s">
        <v>45</v>
      </c>
      <c r="B24" s="261">
        <v>23890</v>
      </c>
    </row>
    <row r="25" ht="24.95" customHeight="1" spans="1:2">
      <c r="A25" s="606" t="s">
        <v>47</v>
      </c>
      <c r="B25" s="261">
        <v>51540</v>
      </c>
    </row>
    <row r="26" ht="24.95" customHeight="1" spans="1:2">
      <c r="A26" s="606" t="s">
        <v>49</v>
      </c>
      <c r="B26" s="261">
        <f>163388+10796</f>
        <v>174184</v>
      </c>
    </row>
    <row r="27" ht="24.95" customHeight="1" spans="1:2">
      <c r="A27" s="606" t="s">
        <v>51</v>
      </c>
      <c r="B27" s="261">
        <v>84785</v>
      </c>
    </row>
    <row r="28" ht="24.95" customHeight="1" spans="1:2">
      <c r="A28" s="606" t="s">
        <v>53</v>
      </c>
      <c r="B28" s="261">
        <v>226</v>
      </c>
    </row>
    <row r="29" ht="24.95" customHeight="1" spans="1:2">
      <c r="A29" s="260" t="s">
        <v>57</v>
      </c>
      <c r="B29" s="261">
        <f>330294+834</f>
        <v>331128</v>
      </c>
    </row>
    <row r="30" ht="24.95" customHeight="1" spans="1:2">
      <c r="A30" s="260" t="s">
        <v>65</v>
      </c>
      <c r="B30" s="261">
        <v>55071</v>
      </c>
    </row>
    <row r="31" ht="24.95" customHeight="1" spans="1:2">
      <c r="A31" s="589" t="s">
        <v>69</v>
      </c>
      <c r="B31" s="261">
        <f>B29+B5+B30</f>
        <v>4227492</v>
      </c>
    </row>
    <row r="32" ht="27" customHeight="1" spans="1:2">
      <c r="A32" s="607"/>
      <c r="B32" s="607"/>
    </row>
    <row r="33" ht="19.5" customHeight="1" spans="1:1">
      <c r="A33" s="608"/>
    </row>
    <row r="35" spans="1:1">
      <c r="A35" s="608"/>
    </row>
    <row r="36" spans="1:1">
      <c r="A36" s="608"/>
    </row>
  </sheetData>
  <mergeCells count="2">
    <mergeCell ref="A2:B2"/>
    <mergeCell ref="A32:B3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1005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H9" sqref="H9"/>
    </sheetView>
  </sheetViews>
  <sheetFormatPr defaultColWidth="8.75" defaultRowHeight="18.75" customHeight="1" outlineLevelCol="7"/>
  <cols>
    <col min="1" max="1" width="24.125" style="253" customWidth="1"/>
    <col min="2" max="2" width="15.625" style="253" customWidth="1"/>
    <col min="3" max="3" width="15.625" style="254" customWidth="1"/>
    <col min="4" max="4" width="15.625" style="253" customWidth="1"/>
    <col min="5" max="29" width="9" style="253" customWidth="1"/>
    <col min="30" max="16384" width="8.75" style="253"/>
  </cols>
  <sheetData>
    <row r="1" s="246" customFormat="1" ht="19.5" customHeight="1" spans="1:1">
      <c r="A1" s="246" t="s">
        <v>1185</v>
      </c>
    </row>
    <row r="2" s="247" customFormat="1" ht="48.75" customHeight="1" spans="1:4">
      <c r="A2" s="255" t="s">
        <v>1186</v>
      </c>
      <c r="B2" s="256"/>
      <c r="C2" s="256"/>
      <c r="D2" s="256"/>
    </row>
    <row r="3" s="248" customFormat="1" ht="21.75" customHeight="1" spans="3:4">
      <c r="C3" s="257" t="s">
        <v>2</v>
      </c>
      <c r="D3" s="257"/>
    </row>
    <row r="4" s="249" customFormat="1" ht="33.75" customHeight="1" spans="1:4">
      <c r="A4" s="258" t="s">
        <v>1010</v>
      </c>
      <c r="B4" s="259" t="s">
        <v>1011</v>
      </c>
      <c r="C4" s="258" t="s">
        <v>1012</v>
      </c>
      <c r="D4" s="258" t="s">
        <v>1187</v>
      </c>
    </row>
    <row r="5" s="250" customFormat="1" ht="33.75" customHeight="1" spans="1:4">
      <c r="A5" s="260" t="s">
        <v>1014</v>
      </c>
      <c r="B5" s="261">
        <v>6877183</v>
      </c>
      <c r="C5" s="261">
        <v>6795890</v>
      </c>
      <c r="D5" s="261">
        <v>554000</v>
      </c>
    </row>
    <row r="6" s="248" customFormat="1" ht="33.75" customHeight="1" spans="1:4">
      <c r="A6" s="260" t="s">
        <v>1188</v>
      </c>
      <c r="B6" s="261">
        <v>1574965</v>
      </c>
      <c r="C6" s="261">
        <v>1532630</v>
      </c>
      <c r="D6" s="261">
        <v>58000</v>
      </c>
    </row>
    <row r="7" s="248" customFormat="1" ht="33.75" customHeight="1" spans="1:4">
      <c r="A7" s="262" t="s">
        <v>1189</v>
      </c>
      <c r="B7" s="261">
        <v>884360</v>
      </c>
      <c r="C7" s="261">
        <v>881405</v>
      </c>
      <c r="D7" s="261">
        <v>124000</v>
      </c>
    </row>
    <row r="8" s="248" customFormat="1" ht="33.75" customHeight="1" spans="1:4">
      <c r="A8" s="260" t="s">
        <v>1190</v>
      </c>
      <c r="B8" s="261">
        <v>548040</v>
      </c>
      <c r="C8" s="261">
        <v>543499</v>
      </c>
      <c r="D8" s="261">
        <v>89000</v>
      </c>
    </row>
    <row r="9" s="248" customFormat="1" ht="33.75" customHeight="1" spans="1:4">
      <c r="A9" s="260" t="s">
        <v>1191</v>
      </c>
      <c r="B9" s="261">
        <v>744060</v>
      </c>
      <c r="C9" s="261">
        <v>740788</v>
      </c>
      <c r="D9" s="261">
        <v>82000</v>
      </c>
    </row>
    <row r="10" s="248" customFormat="1" ht="33.75" customHeight="1" spans="1:4">
      <c r="A10" s="262" t="s">
        <v>1192</v>
      </c>
      <c r="B10" s="261">
        <v>518581</v>
      </c>
      <c r="C10" s="261">
        <v>513525</v>
      </c>
      <c r="D10" s="261">
        <v>21000</v>
      </c>
    </row>
    <row r="11" s="248" customFormat="1" ht="33.75" customHeight="1" spans="1:4">
      <c r="A11" s="260" t="s">
        <v>1193</v>
      </c>
      <c r="B11" s="261">
        <v>499000</v>
      </c>
      <c r="C11" s="261">
        <v>490559</v>
      </c>
      <c r="D11" s="261">
        <v>17000</v>
      </c>
    </row>
    <row r="12" s="248" customFormat="1" ht="33.75" customHeight="1" spans="1:8">
      <c r="A12" s="260" t="s">
        <v>1194</v>
      </c>
      <c r="B12" s="261">
        <v>543179</v>
      </c>
      <c r="C12" s="261">
        <v>540901</v>
      </c>
      <c r="D12" s="261">
        <v>17000</v>
      </c>
      <c r="E12" s="263"/>
      <c r="F12" s="264"/>
      <c r="G12" s="264"/>
      <c r="H12" s="264"/>
    </row>
    <row r="13" s="248" customFormat="1" ht="33.75" customHeight="1" spans="1:8">
      <c r="A13" s="260" t="s">
        <v>1195</v>
      </c>
      <c r="B13" s="261">
        <v>305416</v>
      </c>
      <c r="C13" s="261">
        <v>303439</v>
      </c>
      <c r="D13" s="261">
        <v>46000</v>
      </c>
      <c r="E13" s="263"/>
      <c r="F13" s="264"/>
      <c r="G13" s="264"/>
      <c r="H13" s="264"/>
    </row>
    <row r="14" s="248" customFormat="1" ht="33.75" customHeight="1" spans="1:4">
      <c r="A14" s="260" t="s">
        <v>1196</v>
      </c>
      <c r="B14" s="261">
        <v>376250</v>
      </c>
      <c r="C14" s="261">
        <v>375290</v>
      </c>
      <c r="D14" s="261">
        <v>38000</v>
      </c>
    </row>
    <row r="15" s="248" customFormat="1" ht="33.75" customHeight="1" spans="1:4">
      <c r="A15" s="260" t="s">
        <v>1197</v>
      </c>
      <c r="B15" s="261">
        <v>340798</v>
      </c>
      <c r="C15" s="261">
        <v>340200</v>
      </c>
      <c r="D15" s="261">
        <v>35000</v>
      </c>
    </row>
    <row r="16" s="248" customFormat="1" ht="33.75" customHeight="1" spans="1:4">
      <c r="A16" s="260" t="s">
        <v>1198</v>
      </c>
      <c r="B16" s="261">
        <v>115696</v>
      </c>
      <c r="C16" s="261">
        <v>114936</v>
      </c>
      <c r="D16" s="261">
        <v>0</v>
      </c>
    </row>
    <row r="17" s="248" customFormat="1" ht="33.75" customHeight="1" spans="1:4">
      <c r="A17" s="260" t="s">
        <v>1199</v>
      </c>
      <c r="B17" s="261">
        <v>250233</v>
      </c>
      <c r="C17" s="261">
        <v>246528</v>
      </c>
      <c r="D17" s="261">
        <v>17900</v>
      </c>
    </row>
    <row r="18" s="248" customFormat="1" ht="33.75" customHeight="1" spans="1:4">
      <c r="A18" s="260" t="s">
        <v>1200</v>
      </c>
      <c r="B18" s="261">
        <v>176605</v>
      </c>
      <c r="C18" s="261">
        <v>172190</v>
      </c>
      <c r="D18" s="261">
        <v>9100</v>
      </c>
    </row>
    <row r="19" s="248" customFormat="1" customHeight="1" spans="1:4">
      <c r="A19" s="265"/>
      <c r="B19" s="265"/>
      <c r="C19" s="265"/>
      <c r="D19" s="265"/>
    </row>
    <row r="20" s="248" customFormat="1" customHeight="1" spans="1:3">
      <c r="A20" s="266"/>
      <c r="B20" s="266"/>
      <c r="C20" s="266"/>
    </row>
    <row r="21" s="248" customFormat="1" customHeight="1" spans="1:3">
      <c r="A21" s="266"/>
      <c r="B21" s="266"/>
      <c r="C21" s="266"/>
    </row>
    <row r="22" s="248" customFormat="1" customHeight="1"/>
    <row r="23" s="251" customFormat="1" customHeight="1"/>
    <row r="24" s="251" customFormat="1" customHeight="1"/>
    <row r="25" s="251" customFormat="1" customHeight="1"/>
    <row r="26" s="251" customFormat="1" customHeight="1"/>
    <row r="27" s="251" customFormat="1" customHeight="1"/>
    <row r="28" s="251" customFormat="1" customHeight="1"/>
    <row r="29" s="251" customFormat="1" customHeight="1"/>
    <row r="30" s="251" customFormat="1" customHeight="1"/>
    <row r="31" s="251" customFormat="1" customHeight="1"/>
    <row r="32" s="251" customFormat="1" customHeight="1"/>
    <row r="33" s="251" customFormat="1" customHeight="1"/>
    <row r="34" s="251" customFormat="1" customHeight="1"/>
    <row r="35" s="251" customFormat="1" customHeight="1"/>
    <row r="36" s="251" customFormat="1" customHeight="1"/>
    <row r="37" s="251" customFormat="1" customHeight="1"/>
    <row r="38" s="251" customFormat="1" customHeight="1"/>
    <row r="39" s="251" customFormat="1" customHeight="1"/>
    <row r="40" s="251" customFormat="1" customHeight="1"/>
    <row r="41" s="251" customFormat="1" customHeight="1"/>
    <row r="42" s="251" customFormat="1" customHeight="1"/>
    <row r="43" s="251" customFormat="1" customHeight="1"/>
    <row r="44" s="251" customFormat="1" customHeight="1"/>
    <row r="45" s="251" customFormat="1" customHeight="1"/>
    <row r="46" s="251" customFormat="1" customHeight="1"/>
    <row r="47" s="251" customFormat="1" customHeight="1"/>
    <row r="48" s="251" customFormat="1" customHeight="1"/>
    <row r="49" s="251" customFormat="1" customHeight="1"/>
    <row r="50" s="251" customFormat="1" customHeight="1"/>
    <row r="51" s="251" customFormat="1" customHeight="1"/>
    <row r="52" s="251" customFormat="1" customHeight="1"/>
    <row r="53" s="251" customFormat="1" customHeight="1"/>
    <row r="54" s="251" customFormat="1" customHeight="1"/>
    <row r="55" s="251" customFormat="1" customHeight="1"/>
    <row r="56" s="251" customFormat="1" customHeight="1"/>
    <row r="57" s="251" customFormat="1" customHeight="1"/>
    <row r="58" s="251" customFormat="1" customHeight="1"/>
    <row r="59" s="251" customFormat="1" customHeight="1"/>
    <row r="60" s="251" customFormat="1" customHeight="1"/>
    <row r="61" s="251" customFormat="1" customHeight="1"/>
    <row r="62" s="251" customFormat="1" customHeight="1"/>
    <row r="63" s="251" customFormat="1" customHeight="1"/>
    <row r="64" s="251" customFormat="1" customHeight="1"/>
    <row r="65" s="251" customFormat="1" customHeight="1"/>
    <row r="66" s="251" customFormat="1" customHeight="1"/>
    <row r="67" s="251" customFormat="1" customHeight="1"/>
    <row r="68" s="251" customFormat="1" customHeight="1"/>
    <row r="69" s="251" customFormat="1" customHeight="1"/>
    <row r="70" s="251" customFormat="1" customHeight="1"/>
    <row r="71" s="251" customFormat="1" customHeight="1"/>
    <row r="72" s="251" customFormat="1" customHeight="1"/>
    <row r="73" s="251" customFormat="1" customHeight="1"/>
    <row r="74" s="251" customFormat="1" customHeight="1"/>
    <row r="75" s="251" customFormat="1" customHeight="1"/>
    <row r="76" s="251" customFormat="1" customHeight="1"/>
    <row r="77" s="251" customFormat="1" customHeight="1"/>
    <row r="78" s="251" customFormat="1" customHeight="1"/>
    <row r="79" s="251" customFormat="1" customHeight="1"/>
    <row r="80" s="251" customFormat="1" customHeight="1"/>
    <row r="81" s="251" customFormat="1" customHeight="1"/>
    <row r="82" s="251" customFormat="1" customHeight="1"/>
    <row r="83" s="251" customFormat="1" customHeight="1"/>
    <row r="84" s="251" customFormat="1" customHeight="1"/>
    <row r="85" s="251" customFormat="1" customHeight="1"/>
    <row r="86" s="251" customFormat="1" customHeight="1"/>
    <row r="87" s="251" customFormat="1" customHeight="1"/>
    <row r="88" s="251" customFormat="1" customHeight="1"/>
    <row r="89" s="251" customFormat="1" customHeight="1"/>
    <row r="90" s="251" customFormat="1" customHeight="1"/>
    <row r="91" s="251" customFormat="1" customHeight="1"/>
    <row r="92" s="251" customFormat="1" customHeight="1"/>
    <row r="93" s="251" customFormat="1" customHeight="1"/>
    <row r="94" s="251" customFormat="1" customHeight="1"/>
    <row r="95" s="251" customFormat="1" customHeight="1"/>
    <row r="96" s="251" customFormat="1" customHeight="1"/>
    <row r="97" s="251" customFormat="1" customHeight="1"/>
    <row r="98" s="251" customFormat="1" customHeight="1"/>
    <row r="99" s="251" customFormat="1" customHeight="1"/>
    <row r="100" s="251" customFormat="1" customHeight="1"/>
    <row r="101" s="251" customFormat="1" customHeight="1"/>
    <row r="102" s="251" customFormat="1" customHeight="1"/>
    <row r="103" s="251" customFormat="1" customHeight="1"/>
    <row r="104" s="251" customFormat="1" customHeight="1"/>
    <row r="105" s="251" customFormat="1" customHeight="1"/>
    <row r="106" s="251" customFormat="1" customHeight="1"/>
    <row r="107" s="251" customFormat="1" customHeight="1"/>
    <row r="108" s="251" customFormat="1" customHeight="1"/>
    <row r="109" s="251" customFormat="1" customHeight="1"/>
    <row r="110" s="251" customFormat="1" customHeight="1"/>
    <row r="111" s="251" customFormat="1" customHeight="1"/>
    <row r="112" s="251" customFormat="1" customHeight="1"/>
    <row r="113" s="251" customFormat="1" customHeight="1"/>
    <row r="114" s="251" customFormat="1" customHeight="1"/>
    <row r="115" s="251" customFormat="1" customHeight="1"/>
    <row r="116" s="251" customFormat="1" customHeight="1"/>
    <row r="117" s="251" customFormat="1" customHeight="1"/>
    <row r="118" s="251" customFormat="1" customHeight="1"/>
    <row r="119" s="251" customFormat="1" customHeight="1"/>
    <row r="120" s="251" customFormat="1" customHeight="1"/>
    <row r="121" s="251" customFormat="1" customHeight="1"/>
    <row r="122" s="251" customFormat="1" customHeight="1"/>
    <row r="123" s="251" customFormat="1" customHeight="1"/>
    <row r="124" s="251" customFormat="1" customHeight="1"/>
    <row r="125" s="251" customFormat="1" customHeight="1"/>
    <row r="126" s="251" customFormat="1" customHeight="1"/>
    <row r="127" s="251" customFormat="1" customHeight="1"/>
    <row r="128" s="251" customFormat="1" customHeight="1"/>
    <row r="129" s="251" customFormat="1" customHeight="1"/>
    <row r="130" s="251" customFormat="1" customHeight="1"/>
    <row r="131" s="251" customFormat="1" customHeight="1"/>
    <row r="132" s="251" customFormat="1" customHeight="1"/>
    <row r="133" s="251" customFormat="1" customHeight="1"/>
    <row r="134" s="251" customFormat="1" customHeight="1"/>
    <row r="135" s="251" customFormat="1" customHeight="1"/>
    <row r="136" s="251" customFormat="1" customHeight="1"/>
    <row r="137" s="251" customFormat="1" customHeight="1"/>
    <row r="138" s="251" customFormat="1" customHeight="1"/>
    <row r="139" s="251" customFormat="1" customHeight="1"/>
    <row r="140" s="251" customFormat="1" customHeight="1"/>
    <row r="141" s="251" customFormat="1" customHeight="1"/>
    <row r="142" s="251" customFormat="1" customHeight="1"/>
    <row r="143" s="251" customFormat="1" customHeight="1"/>
    <row r="144" s="251" customFormat="1" customHeight="1"/>
    <row r="145" s="251" customFormat="1" customHeight="1"/>
    <row r="146" s="251" customFormat="1" customHeight="1"/>
    <row r="147" s="251" customFormat="1" customHeight="1"/>
    <row r="148" s="251" customFormat="1" customHeight="1"/>
    <row r="149" s="251" customFormat="1" customHeight="1"/>
    <row r="150" s="251" customFormat="1" customHeight="1"/>
    <row r="151" s="251" customFormat="1" customHeight="1"/>
    <row r="152" s="251" customFormat="1" customHeight="1"/>
    <row r="153" s="251" customFormat="1" customHeight="1"/>
    <row r="154" s="251" customFormat="1" customHeight="1"/>
    <row r="155" s="251" customFormat="1" customHeight="1"/>
    <row r="156" s="251" customFormat="1" customHeight="1"/>
    <row r="157" s="251" customFormat="1" customHeight="1"/>
    <row r="158" s="251" customFormat="1" customHeight="1"/>
    <row r="159" s="251" customFormat="1" customHeight="1"/>
    <row r="160" s="251" customFormat="1" customHeight="1"/>
    <row r="161" s="251" customFormat="1" customHeight="1"/>
    <row r="162" s="251" customFormat="1" customHeight="1"/>
    <row r="163" s="251" customFormat="1" customHeight="1"/>
    <row r="164" s="251" customFormat="1" customHeight="1"/>
    <row r="165" s="251" customFormat="1" customHeight="1"/>
    <row r="166" s="251" customFormat="1" customHeight="1"/>
    <row r="167" s="251" customFormat="1" customHeight="1"/>
    <row r="168" s="251" customFormat="1" customHeight="1"/>
    <row r="169" s="251" customFormat="1" customHeight="1"/>
    <row r="170" s="251" customFormat="1" customHeight="1"/>
    <row r="171" s="251" customFormat="1" customHeight="1"/>
    <row r="172" s="251" customFormat="1" customHeight="1"/>
    <row r="173" s="251" customFormat="1" customHeight="1"/>
    <row r="174" s="251" customFormat="1" customHeight="1"/>
    <row r="175" s="251" customFormat="1" customHeight="1"/>
    <row r="176" s="251" customFormat="1" customHeight="1"/>
    <row r="177" s="251" customFormat="1" customHeight="1"/>
    <row r="178" s="251" customFormat="1" customHeight="1"/>
    <row r="179" s="251" customFormat="1" customHeight="1"/>
    <row r="180" s="251" customFormat="1" customHeight="1"/>
    <row r="181" s="251" customFormat="1" customHeight="1"/>
    <row r="182" s="251" customFormat="1" customHeight="1"/>
    <row r="183" s="251" customFormat="1" customHeight="1"/>
    <row r="184" s="251" customFormat="1" customHeight="1"/>
    <row r="185" s="251" customFormat="1" customHeight="1"/>
    <row r="186" s="251" customFormat="1" customHeight="1"/>
    <row r="187" s="251" customFormat="1" customHeight="1"/>
    <row r="188" s="251" customFormat="1" customHeight="1"/>
    <row r="189" s="251" customFormat="1" customHeight="1"/>
    <row r="190" s="251" customFormat="1" customHeight="1"/>
    <row r="191" s="251" customFormat="1" customHeight="1"/>
    <row r="192" s="251" customFormat="1" customHeight="1"/>
    <row r="193" s="251" customFormat="1" customHeight="1"/>
    <row r="194" s="251" customFormat="1" customHeight="1"/>
    <row r="195" s="251" customFormat="1" customHeight="1"/>
    <row r="196" s="251" customFormat="1" customHeight="1"/>
    <row r="197" s="251" customFormat="1" customHeight="1"/>
    <row r="198" s="251" customFormat="1" customHeight="1"/>
    <row r="199" s="251" customFormat="1" customHeight="1"/>
    <row r="200" s="251" customFormat="1" customHeight="1"/>
    <row r="201" s="251" customFormat="1" customHeight="1"/>
    <row r="202" s="251" customFormat="1" customHeight="1"/>
    <row r="203" s="251" customFormat="1" customHeight="1"/>
    <row r="204" s="251" customFormat="1" customHeight="1"/>
    <row r="205" s="251" customFormat="1" customHeight="1"/>
    <row r="206" s="251" customFormat="1" customHeight="1"/>
    <row r="207" s="251" customFormat="1" customHeight="1"/>
    <row r="208" s="251" customFormat="1" customHeight="1"/>
    <row r="209" s="251" customFormat="1" customHeight="1"/>
    <row r="210" s="251" customFormat="1" customHeight="1"/>
    <row r="211" s="251" customFormat="1" customHeight="1"/>
    <row r="212" s="251" customFormat="1" customHeight="1"/>
    <row r="213" s="251" customFormat="1" customHeight="1"/>
    <row r="214" s="251" customFormat="1" customHeight="1"/>
    <row r="215" s="251" customFormat="1" customHeight="1"/>
    <row r="216" s="251" customFormat="1" customHeight="1"/>
    <row r="217" s="251" customFormat="1" customHeight="1"/>
    <row r="218" s="251" customFormat="1" customHeight="1"/>
    <row r="219" s="251" customFormat="1" customHeight="1"/>
    <row r="220" s="251" customFormat="1" customHeight="1"/>
    <row r="221" s="251" customFormat="1" customHeight="1"/>
    <row r="222" s="251" customFormat="1" customHeight="1"/>
    <row r="223" s="251" customFormat="1" customHeight="1"/>
    <row r="224" s="251" customFormat="1" customHeight="1"/>
    <row r="225" s="251" customFormat="1" customHeight="1"/>
    <row r="226" s="251" customFormat="1" customHeight="1"/>
    <row r="227" s="251" customFormat="1" customHeight="1"/>
    <row r="228" s="251" customFormat="1" customHeight="1"/>
    <row r="229" s="251" customFormat="1" customHeight="1"/>
    <row r="230" s="251" customFormat="1" customHeight="1"/>
    <row r="231" s="251" customFormat="1" customHeight="1"/>
    <row r="232" s="251" customFormat="1" customHeight="1"/>
    <row r="233" s="251" customFormat="1" customHeight="1"/>
    <row r="234" s="251" customFormat="1" customHeight="1"/>
    <row r="235" s="251" customFormat="1" customHeight="1"/>
    <row r="236" s="251" customFormat="1" customHeight="1"/>
    <row r="237" s="251" customFormat="1" customHeight="1"/>
    <row r="238" s="251" customFormat="1" customHeight="1"/>
    <row r="239" s="251" customFormat="1" customHeight="1"/>
    <row r="240" s="251" customFormat="1" customHeight="1"/>
    <row r="241" s="251" customFormat="1" customHeight="1"/>
    <row r="242" s="251" customFormat="1" customHeight="1"/>
    <row r="243" s="251" customFormat="1" customHeight="1"/>
    <row r="244" s="251" customFormat="1" customHeight="1"/>
    <row r="245" s="251" customFormat="1" customHeight="1"/>
    <row r="246" s="251" customFormat="1" customHeight="1"/>
    <row r="247" s="251" customFormat="1" customHeight="1"/>
    <row r="248" s="251" customFormat="1" customHeight="1"/>
    <row r="249" s="251" customFormat="1" customHeight="1"/>
    <row r="250" s="251" customFormat="1" customHeight="1"/>
    <row r="251" s="251" customFormat="1" customHeight="1"/>
    <row r="252" s="251" customFormat="1" customHeight="1"/>
    <row r="253" s="251" customFormat="1" customHeight="1"/>
    <row r="254" s="251" customFormat="1" customHeight="1"/>
    <row r="255" s="251" customFormat="1" customHeight="1"/>
    <row r="256" s="251" customFormat="1" customHeight="1"/>
    <row r="257" s="251" customFormat="1" customHeight="1"/>
    <row r="258" s="251" customFormat="1" customHeight="1"/>
    <row r="259" s="251" customFormat="1" customHeight="1"/>
    <row r="260" s="251" customFormat="1" customHeight="1"/>
    <row r="261" s="251" customFormat="1" customHeight="1"/>
    <row r="262" s="251" customFormat="1" customHeight="1"/>
    <row r="263" s="251" customFormat="1" customHeight="1"/>
    <row r="264" s="251" customFormat="1" customHeight="1"/>
    <row r="265" s="251" customFormat="1" customHeight="1"/>
    <row r="266" s="251" customFormat="1" customHeight="1"/>
    <row r="267" s="251" customFormat="1" customHeight="1"/>
    <row r="268" s="251" customFormat="1" customHeight="1"/>
    <row r="269" s="251" customFormat="1" customHeight="1"/>
    <row r="270" s="251" customFormat="1" customHeight="1"/>
    <row r="271" s="251" customFormat="1" customHeight="1"/>
    <row r="272" s="251" customFormat="1" customHeight="1"/>
    <row r="273" s="251" customFormat="1" customHeight="1"/>
    <row r="274" s="251" customFormat="1" customHeight="1"/>
    <row r="275" s="251" customFormat="1" customHeight="1"/>
    <row r="276" s="251" customFormat="1" customHeight="1"/>
    <row r="277" s="251" customFormat="1" customHeight="1"/>
    <row r="278" s="251" customFormat="1" customHeight="1"/>
    <row r="279" s="251" customFormat="1" customHeight="1"/>
    <row r="280" s="251" customFormat="1" customHeight="1"/>
    <row r="281" s="251" customFormat="1" customHeight="1"/>
    <row r="282" s="251" customFormat="1" customHeight="1"/>
    <row r="283" s="251" customFormat="1" customHeight="1"/>
    <row r="284" s="251" customFormat="1" customHeight="1"/>
    <row r="285" s="251" customFormat="1" customHeight="1"/>
    <row r="286" s="251" customFormat="1" customHeight="1"/>
    <row r="287" s="251" customFormat="1" customHeight="1"/>
    <row r="288" s="251" customFormat="1" customHeight="1"/>
    <row r="289" s="251" customFormat="1" customHeight="1"/>
    <row r="290" s="251" customFormat="1" customHeight="1"/>
    <row r="291" s="251" customFormat="1" customHeight="1"/>
    <row r="292" s="251" customFormat="1" customHeight="1"/>
    <row r="293" s="251" customFormat="1" customHeight="1"/>
    <row r="294" s="251" customFormat="1" customHeight="1"/>
    <row r="295" s="251" customFormat="1" customHeight="1"/>
    <row r="296" s="251" customFormat="1" customHeight="1"/>
    <row r="297" s="251" customFormat="1" customHeight="1"/>
    <row r="298" s="251" customFormat="1" customHeight="1"/>
    <row r="299" s="251" customFormat="1" customHeight="1"/>
    <row r="300" s="251" customFormat="1" customHeight="1"/>
    <row r="301" s="251" customFormat="1" customHeight="1"/>
    <row r="302" s="251" customFormat="1" customHeight="1"/>
    <row r="303" s="251" customFormat="1" customHeight="1"/>
    <row r="304" s="251" customFormat="1" customHeight="1"/>
    <row r="305" s="251" customFormat="1" customHeight="1"/>
    <row r="306" s="251" customFormat="1" customHeight="1"/>
    <row r="307" s="251" customFormat="1" customHeight="1"/>
    <row r="308" s="251" customFormat="1" customHeight="1"/>
    <row r="309" s="251" customFormat="1" customHeight="1"/>
    <row r="310" s="251" customFormat="1" customHeight="1"/>
    <row r="311" s="251" customFormat="1" customHeight="1"/>
    <row r="312" s="251" customFormat="1" customHeight="1"/>
    <row r="313" s="251" customFormat="1" customHeight="1"/>
    <row r="314" s="251" customFormat="1" customHeight="1"/>
    <row r="315" s="251" customFormat="1" customHeight="1"/>
    <row r="316" s="251" customFormat="1" customHeight="1"/>
    <row r="317" s="251" customFormat="1" customHeight="1"/>
    <row r="318" s="251" customFormat="1" customHeight="1"/>
    <row r="319" s="251" customFormat="1" customHeight="1"/>
    <row r="320" s="251" customFormat="1" customHeight="1"/>
    <row r="321" s="251" customFormat="1" customHeight="1"/>
    <row r="322" s="251" customFormat="1" customHeight="1"/>
    <row r="323" s="251" customFormat="1" customHeight="1"/>
    <row r="324" s="251" customFormat="1" customHeight="1"/>
    <row r="325" s="251" customFormat="1" customHeight="1"/>
    <row r="326" s="251" customFormat="1" customHeight="1"/>
    <row r="327" s="251" customFormat="1" customHeight="1"/>
    <row r="328" s="251" customFormat="1" customHeight="1"/>
    <row r="329" s="251" customFormat="1" customHeight="1"/>
    <row r="330" s="251" customFormat="1" customHeight="1"/>
    <row r="331" s="251" customFormat="1" customHeight="1"/>
    <row r="332" s="251" customFormat="1" customHeight="1"/>
    <row r="333" s="251" customFormat="1" customHeight="1"/>
    <row r="334" s="251" customFormat="1" customHeight="1"/>
    <row r="335" s="251" customFormat="1" customHeight="1"/>
    <row r="336" s="251" customFormat="1" customHeight="1"/>
    <row r="337" s="251" customFormat="1" customHeight="1"/>
    <row r="338" s="251" customFormat="1" customHeight="1"/>
    <row r="339" s="251" customFormat="1" customHeight="1"/>
    <row r="340" s="251" customFormat="1" customHeight="1"/>
    <row r="341" s="251" customFormat="1" customHeight="1"/>
    <row r="342" s="251" customFormat="1" customHeight="1"/>
    <row r="343" s="251" customFormat="1" customHeight="1"/>
    <row r="344" s="251" customFormat="1" customHeight="1"/>
    <row r="345" s="251" customFormat="1" customHeight="1"/>
    <row r="346" s="251" customFormat="1" customHeight="1"/>
    <row r="347" s="251" customFormat="1" customHeight="1"/>
    <row r="348" s="251" customFormat="1" customHeight="1"/>
    <row r="349" s="251" customFormat="1" customHeight="1"/>
    <row r="350" s="251" customFormat="1" customHeight="1"/>
    <row r="351" s="251" customFormat="1" customHeight="1"/>
    <row r="352" s="251" customFormat="1" customHeight="1"/>
    <row r="353" s="251" customFormat="1" customHeight="1"/>
    <row r="354" s="251" customFormat="1" customHeight="1"/>
    <row r="355" s="251" customFormat="1" customHeight="1"/>
    <row r="356" s="251" customFormat="1" customHeight="1"/>
    <row r="357" s="251" customFormat="1" customHeight="1"/>
    <row r="358" s="251" customFormat="1" customHeight="1"/>
    <row r="359" s="251" customFormat="1" customHeight="1"/>
    <row r="360" s="251" customFormat="1" customHeight="1"/>
    <row r="361" s="251" customFormat="1" customHeight="1"/>
    <row r="362" s="251" customFormat="1" customHeight="1"/>
    <row r="363" s="251" customFormat="1" customHeight="1"/>
    <row r="364" s="251" customFormat="1" customHeight="1"/>
    <row r="365" s="251" customFormat="1" customHeight="1"/>
    <row r="366" s="251" customFormat="1" customHeight="1"/>
    <row r="367" s="251" customFormat="1" customHeight="1"/>
    <row r="368" s="251" customFormat="1" customHeight="1"/>
    <row r="369" s="251" customFormat="1" customHeight="1"/>
    <row r="370" s="251" customFormat="1" customHeight="1"/>
    <row r="371" s="251" customFormat="1" customHeight="1"/>
    <row r="372" s="251" customFormat="1" customHeight="1"/>
    <row r="373" s="251" customFormat="1" customHeight="1"/>
    <row r="374" s="251" customFormat="1" customHeight="1"/>
    <row r="375" s="251" customFormat="1" customHeight="1"/>
    <row r="376" s="251" customFormat="1" customHeight="1"/>
    <row r="377" s="251" customFormat="1" customHeight="1"/>
    <row r="378" s="251" customFormat="1" customHeight="1"/>
    <row r="379" s="251" customFormat="1" customHeight="1"/>
    <row r="380" s="251" customFormat="1" customHeight="1"/>
    <row r="381" s="251" customFormat="1" customHeight="1"/>
    <row r="382" s="251" customFormat="1" customHeight="1"/>
    <row r="383" s="251" customFormat="1" customHeight="1"/>
    <row r="384" s="251" customFormat="1" customHeight="1"/>
    <row r="385" s="251" customFormat="1" customHeight="1"/>
    <row r="386" s="251" customFormat="1" customHeight="1"/>
    <row r="387" s="251" customFormat="1" customHeight="1"/>
    <row r="388" s="251" customFormat="1" customHeight="1"/>
    <row r="389" s="251" customFormat="1" customHeight="1"/>
    <row r="390" s="251" customFormat="1" customHeight="1"/>
    <row r="391" s="251" customFormat="1" customHeight="1"/>
    <row r="392" s="251" customFormat="1" customHeight="1"/>
    <row r="393" s="251" customFormat="1" customHeight="1"/>
    <row r="394" s="251" customFormat="1" customHeight="1"/>
    <row r="395" s="251" customFormat="1" customHeight="1"/>
    <row r="396" s="251" customFormat="1" customHeight="1"/>
    <row r="397" s="251" customFormat="1" customHeight="1"/>
    <row r="398" s="251" customFormat="1" customHeight="1"/>
    <row r="399" s="251" customFormat="1" customHeight="1"/>
    <row r="400" s="251" customFormat="1" customHeight="1"/>
    <row r="401" s="251" customFormat="1" customHeight="1"/>
    <row r="402" s="251" customFormat="1" customHeight="1"/>
    <row r="403" s="251" customFormat="1" customHeight="1"/>
    <row r="404" s="251" customFormat="1" customHeight="1"/>
    <row r="405" s="251" customFormat="1" customHeight="1"/>
    <row r="406" s="251" customFormat="1" customHeight="1"/>
    <row r="407" s="251" customFormat="1" customHeight="1"/>
    <row r="408" s="251" customFormat="1" customHeight="1"/>
    <row r="409" s="251" customFormat="1" customHeight="1"/>
    <row r="410" s="251" customFormat="1" customHeight="1"/>
    <row r="411" s="251" customFormat="1" customHeight="1"/>
    <row r="412" s="251" customFormat="1" customHeight="1"/>
    <row r="413" s="251" customFormat="1" customHeight="1"/>
    <row r="414" s="251" customFormat="1" customHeight="1"/>
    <row r="415" s="251" customFormat="1" customHeight="1"/>
    <row r="416" s="251" customFormat="1" customHeight="1"/>
    <row r="417" s="251" customFormat="1" customHeight="1"/>
    <row r="418" s="251" customFormat="1" customHeight="1"/>
    <row r="419" s="251" customFormat="1" customHeight="1"/>
    <row r="420" s="251" customFormat="1" customHeight="1"/>
    <row r="421" s="251" customFormat="1" customHeight="1"/>
    <row r="422" s="251" customFormat="1" customHeight="1"/>
    <row r="423" s="251" customFormat="1" customHeight="1"/>
    <row r="424" s="251" customFormat="1" customHeight="1"/>
    <row r="425" s="251" customFormat="1" customHeight="1"/>
    <row r="426" s="251" customFormat="1" customHeight="1"/>
    <row r="427" s="251" customFormat="1" customHeight="1"/>
    <row r="428" s="251" customFormat="1" customHeight="1"/>
    <row r="429" s="251" customFormat="1" customHeight="1"/>
    <row r="430" s="251" customFormat="1" customHeight="1"/>
    <row r="431" s="251" customFormat="1" customHeight="1"/>
    <row r="432" s="251" customFormat="1" customHeight="1"/>
    <row r="433" s="251" customFormat="1" customHeight="1"/>
    <row r="434" s="251" customFormat="1" customHeight="1"/>
    <row r="435" s="251" customFormat="1" customHeight="1"/>
    <row r="436" s="251" customFormat="1" customHeight="1"/>
    <row r="437" s="251" customFormat="1" customHeight="1"/>
    <row r="438" s="251" customFormat="1" customHeight="1"/>
    <row r="439" s="251" customFormat="1" customHeight="1"/>
    <row r="440" s="251" customFormat="1" customHeight="1"/>
    <row r="441" s="251" customFormat="1" customHeight="1"/>
    <row r="442" s="251" customFormat="1" customHeight="1"/>
    <row r="443" s="251" customFormat="1" customHeight="1"/>
    <row r="444" s="251" customFormat="1" customHeight="1"/>
    <row r="445" s="251" customFormat="1" customHeight="1"/>
    <row r="446" s="251" customFormat="1" customHeight="1"/>
    <row r="447" s="252" customFormat="1" customHeight="1"/>
    <row r="448" s="252" customFormat="1" customHeight="1"/>
    <row r="449" s="252" customFormat="1" customHeight="1"/>
    <row r="450" s="252" customFormat="1" customHeight="1"/>
    <row r="451" s="252" customFormat="1" customHeight="1"/>
    <row r="452" s="252" customFormat="1" customHeight="1"/>
    <row r="453" s="252" customFormat="1" customHeight="1"/>
    <row r="454" s="252" customFormat="1" customHeight="1"/>
    <row r="455" s="252" customFormat="1" customHeight="1"/>
    <row r="456" s="252" customFormat="1" customHeight="1"/>
    <row r="457" s="252" customFormat="1" customHeight="1"/>
    <row r="458" s="252" customFormat="1" customHeight="1"/>
    <row r="459" s="252" customFormat="1" customHeight="1"/>
    <row r="460" s="252" customFormat="1" customHeight="1"/>
    <row r="461" s="252" customFormat="1" customHeight="1"/>
    <row r="462" s="252" customFormat="1" customHeight="1"/>
    <row r="463" s="252" customFormat="1" customHeight="1"/>
    <row r="464" s="252" customFormat="1" customHeight="1"/>
    <row r="465" s="252" customFormat="1" customHeight="1"/>
    <row r="466" s="252" customFormat="1" customHeight="1"/>
    <row r="467" s="252" customFormat="1" customHeight="1"/>
    <row r="468" s="252" customFormat="1" customHeight="1"/>
    <row r="469" s="252" customFormat="1" customHeight="1"/>
    <row r="470" s="252" customFormat="1" customHeight="1"/>
    <row r="471" s="252" customFormat="1" customHeight="1"/>
    <row r="472" s="252" customFormat="1" customHeight="1"/>
    <row r="473" s="252" customFormat="1" customHeight="1"/>
    <row r="474" s="252" customFormat="1" customHeight="1"/>
    <row r="475" s="252" customFormat="1" customHeight="1"/>
    <row r="476" s="252" customFormat="1" customHeight="1"/>
    <row r="477" s="252" customFormat="1" customHeight="1"/>
    <row r="478" s="252" customFormat="1" customHeight="1"/>
    <row r="479" s="252" customFormat="1" customHeight="1"/>
    <row r="480" s="252" customFormat="1" customHeight="1"/>
    <row r="481" s="252" customFormat="1" customHeight="1"/>
    <row r="482" s="252" customFormat="1" customHeight="1"/>
    <row r="483" s="252" customFormat="1" customHeight="1"/>
    <row r="484" s="252" customFormat="1" customHeight="1"/>
    <row r="485" s="252" customFormat="1" customHeight="1"/>
    <row r="486" s="252" customFormat="1" customHeight="1"/>
    <row r="487" s="252" customFormat="1" customHeight="1"/>
    <row r="488" s="252" customFormat="1" customHeight="1"/>
    <row r="489" s="252" customFormat="1" customHeight="1"/>
    <row r="490" s="252" customFormat="1" customHeight="1"/>
    <row r="491" s="252" customFormat="1" customHeight="1"/>
    <row r="492" s="252" customFormat="1" customHeight="1"/>
    <row r="493" s="252" customFormat="1" customHeight="1"/>
    <row r="494" s="252" customFormat="1" customHeight="1"/>
    <row r="495" s="252" customFormat="1" customHeight="1"/>
    <row r="496" s="252" customFormat="1" customHeight="1"/>
    <row r="497" s="252" customFormat="1" customHeight="1"/>
    <row r="498" s="252" customFormat="1" customHeight="1"/>
    <row r="499" s="252" customFormat="1" customHeight="1"/>
    <row r="500" s="252" customFormat="1" customHeight="1"/>
    <row r="501" s="252" customFormat="1" customHeight="1"/>
    <row r="502" s="252" customFormat="1" customHeight="1"/>
    <row r="503" s="252" customFormat="1" customHeight="1"/>
    <row r="504" s="252" customFormat="1" customHeight="1"/>
    <row r="505" s="252" customFormat="1" customHeight="1"/>
    <row r="506" s="252" customFormat="1" customHeight="1"/>
    <row r="507" s="252" customFormat="1" customHeight="1"/>
    <row r="508" s="252" customFormat="1" customHeight="1"/>
    <row r="509" s="252" customFormat="1" customHeight="1"/>
    <row r="510" s="252" customFormat="1" customHeight="1"/>
    <row r="511" s="252" customFormat="1" customHeight="1"/>
    <row r="512" s="252" customFormat="1" customHeight="1"/>
    <row r="513" s="252" customFormat="1" customHeight="1"/>
    <row r="514" s="252" customFormat="1" customHeight="1"/>
    <row r="515" s="252" customFormat="1" customHeight="1"/>
    <row r="516" s="252" customFormat="1" customHeight="1"/>
    <row r="517" s="252" customFormat="1" customHeight="1"/>
    <row r="518" s="252" customFormat="1" customHeight="1"/>
    <row r="519" s="252" customFormat="1" customHeight="1"/>
    <row r="520" s="252" customFormat="1" customHeight="1"/>
    <row r="521" s="252" customFormat="1" customHeight="1"/>
    <row r="522" s="252" customFormat="1" customHeight="1"/>
    <row r="523" s="252" customFormat="1" customHeight="1"/>
    <row r="524" s="252" customFormat="1" customHeight="1"/>
    <row r="525" s="252" customFormat="1" customHeight="1"/>
    <row r="526" s="252" customFormat="1" customHeight="1"/>
    <row r="527" s="252" customFormat="1" customHeight="1"/>
    <row r="528" s="252" customFormat="1" customHeight="1"/>
    <row r="529" s="252" customFormat="1" customHeight="1"/>
    <row r="530" s="252" customFormat="1" customHeight="1"/>
    <row r="531" s="252" customFormat="1" customHeight="1"/>
    <row r="532" s="252" customFormat="1" customHeight="1"/>
    <row r="533" s="252" customFormat="1" customHeight="1"/>
    <row r="534" s="252" customFormat="1" customHeight="1"/>
    <row r="535" s="252" customFormat="1" customHeight="1"/>
    <row r="536" s="252" customFormat="1" customHeight="1"/>
    <row r="537" s="252" customFormat="1" customHeight="1"/>
    <row r="538" s="252" customFormat="1" customHeight="1"/>
    <row r="539" s="252" customFormat="1" customHeight="1"/>
    <row r="540" s="252" customFormat="1" customHeight="1"/>
    <row r="541" s="252" customFormat="1" customHeight="1"/>
    <row r="542" s="252" customFormat="1" customHeight="1"/>
    <row r="543" s="252" customFormat="1" customHeight="1"/>
    <row r="544" s="252" customFormat="1" customHeight="1"/>
    <row r="545" s="252" customFormat="1" customHeight="1"/>
    <row r="546" s="252" customFormat="1" customHeight="1"/>
    <row r="547" s="252" customFormat="1" customHeight="1"/>
    <row r="548" s="252" customFormat="1" customHeight="1"/>
    <row r="549" s="252" customFormat="1" customHeight="1"/>
    <row r="550" s="252" customFormat="1" customHeight="1"/>
    <row r="551" s="252" customFormat="1" customHeight="1"/>
    <row r="552" s="252" customFormat="1" customHeight="1"/>
    <row r="553" s="252" customFormat="1" customHeight="1"/>
    <row r="554" s="252" customFormat="1" customHeight="1"/>
    <row r="555" s="252" customFormat="1" customHeight="1"/>
    <row r="556" s="252" customFormat="1" customHeight="1"/>
    <row r="557" s="252" customFormat="1" customHeight="1"/>
    <row r="558" s="252" customFormat="1" customHeight="1"/>
    <row r="559" s="252" customFormat="1" customHeight="1"/>
    <row r="560" s="252" customFormat="1" customHeight="1"/>
    <row r="561" s="252" customFormat="1" customHeight="1"/>
    <row r="562" s="252" customFormat="1" customHeight="1"/>
    <row r="563" s="252" customFormat="1" customHeight="1"/>
    <row r="564" s="252" customFormat="1" customHeight="1"/>
    <row r="565" s="252" customFormat="1" customHeight="1"/>
    <row r="566" s="252" customFormat="1" customHeight="1"/>
    <row r="567" s="252" customFormat="1" customHeight="1"/>
    <row r="568" s="252" customFormat="1" customHeight="1"/>
    <row r="569" s="252" customFormat="1" customHeight="1"/>
    <row r="570" s="252" customFormat="1" customHeight="1"/>
    <row r="571" s="252" customFormat="1" customHeight="1"/>
    <row r="572" s="252" customFormat="1" customHeight="1"/>
    <row r="573" s="252" customFormat="1" customHeight="1"/>
    <row r="574" s="252" customFormat="1" customHeight="1"/>
    <row r="575" s="252" customFormat="1" customHeight="1"/>
    <row r="576" s="252" customFormat="1" customHeight="1"/>
    <row r="577" s="252" customFormat="1" customHeight="1"/>
    <row r="578" s="252" customFormat="1" customHeight="1"/>
    <row r="579" s="252" customFormat="1" customHeight="1"/>
    <row r="580" s="252" customFormat="1" customHeight="1"/>
    <row r="581" s="252" customFormat="1" customHeight="1"/>
    <row r="582" s="252" customFormat="1" customHeight="1"/>
    <row r="583" s="252" customFormat="1" customHeight="1"/>
    <row r="584" s="252" customFormat="1" customHeight="1"/>
    <row r="585" s="252" customFormat="1" customHeight="1"/>
    <row r="586" s="252" customFormat="1" customHeight="1"/>
    <row r="587" s="252" customFormat="1" customHeight="1"/>
    <row r="588" s="252" customFormat="1" customHeight="1"/>
    <row r="589" s="252" customFormat="1" customHeight="1"/>
    <row r="590" s="252" customFormat="1" customHeight="1"/>
    <row r="591" s="252" customFormat="1" customHeight="1"/>
    <row r="592" s="252" customFormat="1" customHeight="1"/>
    <row r="593" s="252" customFormat="1" customHeight="1"/>
    <row r="594" s="252" customFormat="1" customHeight="1"/>
    <row r="595" s="252" customFormat="1" customHeight="1"/>
    <row r="596" s="252" customFormat="1" customHeight="1"/>
    <row r="597" s="252" customFormat="1" customHeight="1"/>
    <row r="598" s="252" customFormat="1" customHeight="1"/>
    <row r="599" s="252" customFormat="1" customHeight="1"/>
    <row r="600" s="252" customFormat="1" customHeight="1"/>
    <row r="601" s="252" customFormat="1" customHeight="1"/>
    <row r="602" s="252" customFormat="1" customHeight="1"/>
    <row r="603" s="252" customFormat="1" customHeight="1"/>
    <row r="604" s="252" customFormat="1" customHeight="1"/>
    <row r="605" s="252" customFormat="1" customHeight="1"/>
    <row r="606" s="252" customFormat="1" customHeight="1"/>
    <row r="607" s="252" customFormat="1" customHeight="1"/>
    <row r="608" s="252" customFormat="1" customHeight="1"/>
    <row r="609" s="252" customFormat="1" customHeight="1"/>
    <row r="610" s="252" customFormat="1" customHeight="1"/>
    <row r="611" s="252" customFormat="1" customHeight="1"/>
    <row r="612" s="252" customFormat="1" customHeight="1"/>
    <row r="613" s="252" customFormat="1" customHeight="1"/>
    <row r="614" s="252" customFormat="1" customHeight="1"/>
    <row r="615" s="252" customFormat="1" customHeight="1"/>
    <row r="616" s="252" customFormat="1" customHeight="1"/>
    <row r="617" s="252" customFormat="1" customHeight="1"/>
    <row r="618" s="252" customFormat="1" customHeight="1"/>
    <row r="619" s="252" customFormat="1" customHeight="1"/>
    <row r="620" s="252" customFormat="1" customHeight="1"/>
    <row r="621" s="252" customFormat="1" customHeight="1"/>
    <row r="622" s="252" customFormat="1" customHeight="1"/>
    <row r="623" s="252" customFormat="1" customHeight="1"/>
    <row r="624" s="252" customFormat="1" customHeight="1"/>
    <row r="625" s="252" customFormat="1" customHeight="1"/>
    <row r="626" s="252" customFormat="1" customHeight="1"/>
    <row r="627" s="252" customFormat="1" customHeight="1"/>
    <row r="628" s="252" customFormat="1" customHeight="1"/>
    <row r="629" s="252" customFormat="1" customHeight="1"/>
    <row r="630" s="252" customFormat="1" customHeight="1"/>
    <row r="631" s="252" customFormat="1" customHeight="1"/>
    <row r="632" s="252" customFormat="1" customHeight="1"/>
    <row r="633" s="252" customFormat="1" customHeight="1"/>
    <row r="634" s="252" customFormat="1" customHeight="1"/>
    <row r="635" s="252" customFormat="1" customHeight="1"/>
    <row r="636" s="252" customFormat="1" customHeight="1"/>
    <row r="637" s="252" customFormat="1" customHeight="1"/>
    <row r="638" s="252" customFormat="1" customHeight="1"/>
    <row r="639" s="252" customFormat="1" customHeight="1"/>
    <row r="640" s="252" customFormat="1" customHeight="1"/>
    <row r="641" s="252" customFormat="1" customHeight="1"/>
    <row r="642" s="252" customFormat="1" customHeight="1"/>
    <row r="643" s="252" customFormat="1" customHeight="1"/>
    <row r="644" s="252" customFormat="1" customHeight="1"/>
    <row r="645" s="252" customFormat="1" customHeight="1"/>
    <row r="646" s="252" customFormat="1" customHeight="1"/>
    <row r="647" s="252" customFormat="1" customHeight="1"/>
    <row r="648" s="252" customFormat="1" customHeight="1"/>
    <row r="649" s="252" customFormat="1" customHeight="1"/>
    <row r="650" s="252" customFormat="1" customHeight="1"/>
    <row r="651" s="252" customFormat="1" customHeight="1"/>
    <row r="652" s="252" customFormat="1" customHeight="1"/>
    <row r="653" s="252" customFormat="1" customHeight="1"/>
    <row r="654" s="252" customFormat="1" customHeight="1"/>
    <row r="655" s="252" customFormat="1" customHeight="1"/>
    <row r="656" s="252" customFormat="1" customHeight="1"/>
    <row r="657" s="252" customFormat="1" customHeight="1"/>
    <row r="658" s="252" customFormat="1" customHeight="1"/>
    <row r="659" s="252" customFormat="1" customHeight="1"/>
    <row r="660" s="252" customFormat="1" customHeight="1"/>
    <row r="661" s="252" customFormat="1" customHeight="1"/>
    <row r="662" s="252" customFormat="1" customHeight="1"/>
    <row r="663" s="252" customFormat="1" customHeight="1"/>
    <row r="664" s="252" customFormat="1" customHeight="1"/>
    <row r="665" s="252" customFormat="1" customHeight="1"/>
    <row r="666" s="252" customFormat="1" customHeight="1"/>
    <row r="667" s="252" customFormat="1" customHeight="1"/>
    <row r="668" s="252" customFormat="1" customHeight="1"/>
    <row r="669" s="252" customFormat="1" customHeight="1"/>
    <row r="670" s="252" customFormat="1" customHeight="1"/>
    <row r="671" s="252" customFormat="1" customHeight="1"/>
    <row r="672" s="252" customFormat="1" customHeight="1"/>
    <row r="673" s="252" customFormat="1" customHeight="1"/>
    <row r="674" s="252" customFormat="1" customHeight="1"/>
    <row r="675" s="252" customFormat="1" customHeight="1"/>
    <row r="676" s="252" customFormat="1" customHeight="1"/>
    <row r="677" s="252" customFormat="1" customHeight="1"/>
    <row r="678" s="252" customFormat="1" customHeight="1"/>
    <row r="679" s="252" customFormat="1" customHeight="1"/>
    <row r="680" s="252" customFormat="1" customHeight="1"/>
    <row r="681" s="252" customFormat="1" customHeight="1"/>
    <row r="682" s="252" customFormat="1" customHeight="1"/>
    <row r="683" s="252" customFormat="1" customHeight="1"/>
    <row r="684" s="252" customFormat="1" customHeight="1"/>
    <row r="685" s="252" customFormat="1" customHeight="1"/>
    <row r="686" s="252" customFormat="1" customHeight="1"/>
    <row r="687" s="252" customFormat="1" customHeight="1"/>
    <row r="688" s="252" customFormat="1" customHeight="1"/>
    <row r="689" s="252" customFormat="1" customHeight="1"/>
    <row r="690" s="252" customFormat="1" customHeight="1"/>
    <row r="691" s="252" customFormat="1" customHeight="1"/>
    <row r="692" s="252" customFormat="1" customHeight="1"/>
    <row r="693" s="252" customFormat="1" customHeight="1"/>
    <row r="694" s="252" customFormat="1" customHeight="1"/>
    <row r="695" s="252" customFormat="1" customHeight="1"/>
    <row r="696" s="252" customFormat="1" customHeight="1"/>
    <row r="697" s="252" customFormat="1" customHeight="1"/>
    <row r="698" s="252" customFormat="1" customHeight="1"/>
    <row r="699" s="252" customFormat="1" customHeight="1"/>
    <row r="700" s="252" customFormat="1" customHeight="1"/>
    <row r="701" s="252" customFormat="1" customHeight="1"/>
    <row r="702" s="252" customFormat="1" customHeight="1"/>
    <row r="703" s="252" customFormat="1" customHeight="1"/>
    <row r="704" s="252" customFormat="1" customHeight="1"/>
    <row r="705" s="252" customFormat="1" customHeight="1"/>
    <row r="706" s="252" customFormat="1" customHeight="1"/>
    <row r="707" s="252" customFormat="1" customHeight="1"/>
    <row r="708" s="252" customFormat="1" customHeight="1"/>
    <row r="709" s="252" customFormat="1" customHeight="1"/>
    <row r="710" s="252" customFormat="1" customHeight="1"/>
    <row r="711" s="252" customFormat="1" customHeight="1"/>
    <row r="712" s="252" customFormat="1" customHeight="1"/>
    <row r="713" s="252" customFormat="1" customHeight="1"/>
    <row r="714" s="252" customFormat="1" customHeight="1"/>
    <row r="715" s="252" customFormat="1" customHeight="1"/>
    <row r="716" s="252" customFormat="1" customHeight="1"/>
    <row r="717" s="252" customFormat="1" customHeight="1"/>
    <row r="718" s="252" customFormat="1" customHeight="1"/>
    <row r="719" s="252" customFormat="1" customHeight="1"/>
    <row r="720" s="252" customFormat="1" customHeight="1"/>
    <row r="721" s="252" customFormat="1" customHeight="1"/>
    <row r="722" s="252" customFormat="1" customHeight="1"/>
    <row r="723" s="252" customFormat="1" customHeight="1"/>
    <row r="724" s="252" customFormat="1" customHeight="1"/>
    <row r="725" s="252" customFormat="1" customHeight="1"/>
    <row r="726" s="252" customFormat="1" customHeight="1"/>
    <row r="727" s="252" customFormat="1" customHeight="1"/>
    <row r="728" s="252" customFormat="1" customHeight="1"/>
    <row r="729" s="252" customFormat="1" customHeight="1"/>
    <row r="730" s="252" customFormat="1" customHeight="1"/>
    <row r="731" s="252" customFormat="1" customHeight="1"/>
    <row r="732" s="252" customFormat="1" customHeight="1"/>
    <row r="733" s="252" customFormat="1" customHeight="1"/>
    <row r="734" s="252" customFormat="1" customHeight="1"/>
    <row r="735" s="252" customFormat="1" customHeight="1"/>
    <row r="736" s="252" customFormat="1" customHeight="1"/>
    <row r="737" s="252" customFormat="1" customHeight="1"/>
    <row r="738" s="252" customFormat="1" customHeight="1"/>
    <row r="739" s="252" customFormat="1" customHeight="1"/>
    <row r="740" s="252" customFormat="1" customHeight="1"/>
    <row r="741" s="252" customFormat="1" customHeight="1"/>
    <row r="742" s="252" customFormat="1" customHeight="1"/>
    <row r="743" s="252" customFormat="1" customHeight="1"/>
    <row r="744" s="252" customFormat="1" customHeight="1"/>
    <row r="745" s="252" customFormat="1" customHeight="1"/>
    <row r="746" s="252" customFormat="1" customHeight="1"/>
    <row r="747" s="252" customFormat="1" customHeight="1"/>
    <row r="748" s="252" customFormat="1" customHeight="1"/>
    <row r="749" s="252" customFormat="1" customHeight="1"/>
    <row r="750" s="252" customFormat="1" customHeight="1"/>
    <row r="751" s="252" customFormat="1" customHeight="1"/>
    <row r="752" s="252" customFormat="1" customHeight="1"/>
    <row r="753" s="252" customFormat="1" customHeight="1"/>
    <row r="754" s="252" customFormat="1" customHeight="1"/>
    <row r="755" s="252" customFormat="1" customHeight="1"/>
    <row r="756" s="252" customFormat="1" customHeight="1"/>
    <row r="757" s="252" customFormat="1" customHeight="1"/>
    <row r="758" s="252" customFormat="1" customHeight="1"/>
    <row r="759" s="252" customFormat="1" customHeight="1"/>
    <row r="760" s="252" customFormat="1" customHeight="1"/>
    <row r="761" s="252" customFormat="1" customHeight="1"/>
    <row r="762" s="252" customFormat="1" customHeight="1"/>
    <row r="763" s="252" customFormat="1" customHeight="1"/>
    <row r="764" s="252" customFormat="1" customHeight="1"/>
    <row r="765" s="252" customFormat="1" customHeight="1"/>
    <row r="766" s="252" customFormat="1" customHeight="1"/>
    <row r="767" s="252" customFormat="1" customHeight="1"/>
    <row r="768" s="252" customFormat="1" customHeight="1"/>
    <row r="769" s="252" customFormat="1" customHeight="1"/>
    <row r="770" s="252" customFormat="1" customHeight="1"/>
    <row r="771" s="252" customFormat="1" customHeight="1"/>
    <row r="772" s="252" customFormat="1" customHeight="1"/>
    <row r="773" s="252" customFormat="1" customHeight="1"/>
    <row r="774" s="252" customFormat="1" customHeight="1"/>
    <row r="775" s="252" customFormat="1" customHeight="1"/>
    <row r="776" s="252" customFormat="1" customHeight="1"/>
    <row r="777" s="252" customFormat="1" customHeight="1"/>
    <row r="778" s="252" customFormat="1" customHeight="1"/>
    <row r="779" s="252" customFormat="1" customHeight="1"/>
    <row r="780" s="252" customFormat="1" customHeight="1"/>
    <row r="781" s="252" customFormat="1" customHeight="1"/>
    <row r="782" s="252" customFormat="1" customHeight="1"/>
    <row r="783" s="252" customFormat="1" customHeight="1"/>
    <row r="784" s="252" customFormat="1" customHeight="1"/>
    <row r="785" s="252" customFormat="1" customHeight="1"/>
    <row r="786" s="252" customFormat="1" customHeight="1"/>
    <row r="787" s="252" customFormat="1" customHeight="1"/>
    <row r="788" s="252" customFormat="1" customHeight="1"/>
    <row r="789" s="252" customFormat="1" customHeight="1"/>
    <row r="790" s="252" customFormat="1" customHeight="1"/>
    <row r="791" s="252" customFormat="1" customHeight="1"/>
    <row r="792" s="252" customFormat="1" customHeight="1"/>
    <row r="793" s="252" customFormat="1" customHeight="1"/>
    <row r="794" s="252" customFormat="1" customHeight="1"/>
    <row r="795" s="252" customFormat="1" customHeight="1"/>
    <row r="796" s="252" customFormat="1" customHeight="1"/>
    <row r="797" s="252" customFormat="1" customHeight="1"/>
    <row r="798" s="252" customFormat="1" customHeight="1"/>
    <row r="799" s="252" customFormat="1" customHeight="1"/>
    <row r="800" s="252" customFormat="1" customHeight="1"/>
    <row r="801" s="252" customFormat="1" customHeight="1"/>
    <row r="802" s="252" customFormat="1" customHeight="1"/>
    <row r="803" s="252" customFormat="1" customHeight="1"/>
    <row r="804" s="252" customFormat="1" customHeight="1"/>
    <row r="805" s="252" customFormat="1" customHeight="1"/>
    <row r="806" s="252" customFormat="1" customHeight="1"/>
    <row r="807" s="252" customFormat="1" customHeight="1"/>
    <row r="808" s="252" customFormat="1" customHeight="1"/>
    <row r="809" s="252" customFormat="1" customHeight="1"/>
    <row r="810" s="252" customFormat="1" customHeight="1"/>
    <row r="811" s="252" customFormat="1" customHeight="1"/>
    <row r="812" s="252" customFormat="1" customHeight="1"/>
    <row r="813" s="252" customFormat="1" customHeight="1"/>
    <row r="814" s="252" customFormat="1" customHeight="1"/>
    <row r="815" s="252" customFormat="1" customHeight="1"/>
    <row r="816" s="252" customFormat="1" customHeight="1"/>
    <row r="817" s="252" customFormat="1" customHeight="1"/>
    <row r="818" s="252" customFormat="1" customHeight="1"/>
    <row r="819" s="252" customFormat="1" customHeight="1"/>
    <row r="820" s="252" customFormat="1" customHeight="1"/>
    <row r="821" s="252" customFormat="1" customHeight="1"/>
    <row r="822" s="252" customFormat="1" customHeight="1"/>
    <row r="823" s="252" customFormat="1" customHeight="1"/>
    <row r="824" s="252" customFormat="1" customHeight="1"/>
    <row r="825" s="252" customFormat="1" customHeight="1"/>
    <row r="826" s="252" customFormat="1" customHeight="1"/>
    <row r="827" s="252" customFormat="1" customHeight="1"/>
    <row r="828" s="252" customFormat="1" customHeight="1"/>
    <row r="829" s="252" customFormat="1" customHeight="1"/>
    <row r="830" s="252" customFormat="1" customHeight="1"/>
    <row r="831" s="252" customFormat="1" customHeight="1"/>
    <row r="832" s="252" customFormat="1" customHeight="1"/>
    <row r="833" s="252" customFormat="1" customHeight="1"/>
    <row r="834" s="252" customFormat="1" customHeight="1"/>
    <row r="835" s="252" customFormat="1" customHeight="1"/>
    <row r="836" s="252" customFormat="1" customHeight="1"/>
    <row r="837" s="252" customFormat="1" customHeight="1"/>
    <row r="838" s="252" customFormat="1" customHeight="1"/>
    <row r="839" s="252" customFormat="1" customHeight="1"/>
    <row r="840" s="252" customFormat="1" customHeight="1"/>
    <row r="841" s="252" customFormat="1" customHeight="1"/>
    <row r="842" s="252" customFormat="1" customHeight="1"/>
    <row r="843" s="252" customFormat="1" customHeight="1"/>
    <row r="844" s="252" customFormat="1" customHeight="1"/>
    <row r="845" s="252" customFormat="1" customHeight="1"/>
    <row r="846" s="252" customFormat="1" customHeight="1"/>
    <row r="847" s="252" customFormat="1" customHeight="1"/>
    <row r="848" s="252" customFormat="1" customHeight="1"/>
    <row r="849" s="252" customFormat="1" customHeight="1"/>
    <row r="850" s="252" customFormat="1" customHeight="1"/>
    <row r="851" s="252" customFormat="1" customHeight="1"/>
    <row r="852" s="252" customFormat="1" customHeight="1"/>
    <row r="853" s="252" customFormat="1" customHeight="1"/>
    <row r="854" s="252" customFormat="1" customHeight="1"/>
    <row r="855" s="252" customFormat="1" customHeight="1"/>
    <row r="856" s="252" customFormat="1" customHeight="1"/>
    <row r="857" s="252" customFormat="1" customHeight="1"/>
    <row r="858" s="252" customFormat="1" customHeight="1"/>
    <row r="859" s="252" customFormat="1" customHeight="1"/>
    <row r="860" s="252" customFormat="1" customHeight="1"/>
    <row r="861" s="252" customFormat="1" customHeight="1"/>
    <row r="862" s="252" customFormat="1" customHeight="1"/>
    <row r="863" s="252" customFormat="1" customHeight="1"/>
    <row r="864" s="252" customFormat="1" customHeight="1"/>
    <row r="865" s="252" customFormat="1" customHeight="1"/>
    <row r="866" s="252" customFormat="1" customHeight="1"/>
    <row r="867" s="252" customFormat="1" customHeight="1"/>
    <row r="868" s="252" customFormat="1" customHeight="1"/>
    <row r="869" s="252" customFormat="1" customHeight="1"/>
    <row r="870" s="252" customFormat="1" customHeight="1"/>
    <row r="871" s="252" customFormat="1" customHeight="1"/>
    <row r="872" s="252" customFormat="1" customHeight="1"/>
    <row r="873" s="252" customFormat="1" customHeight="1"/>
    <row r="874" s="252" customFormat="1" customHeight="1"/>
    <row r="875" s="252" customFormat="1" customHeight="1"/>
    <row r="876" s="252" customFormat="1" customHeight="1"/>
    <row r="877" s="252" customFormat="1" customHeight="1"/>
    <row r="878" s="252" customFormat="1" customHeight="1"/>
    <row r="879" s="252" customFormat="1" customHeight="1"/>
    <row r="880" s="252" customFormat="1" customHeight="1"/>
    <row r="881" s="252" customFormat="1" customHeight="1"/>
    <row r="882" s="252" customFormat="1" customHeight="1"/>
    <row r="883" s="252" customFormat="1" customHeight="1"/>
    <row r="884" s="252" customFormat="1" customHeight="1"/>
    <row r="885" s="252" customFormat="1" customHeight="1"/>
    <row r="886" s="252" customFormat="1" customHeight="1"/>
    <row r="887" s="252" customFormat="1" customHeight="1"/>
    <row r="888" s="252" customFormat="1" customHeight="1"/>
    <row r="889" s="252" customFormat="1" customHeight="1"/>
    <row r="890" s="252" customFormat="1" customHeight="1"/>
    <row r="891" s="252" customFormat="1" customHeight="1"/>
    <row r="892" s="252" customFormat="1" customHeight="1"/>
    <row r="893" s="252" customFormat="1" customHeight="1"/>
    <row r="894" s="252" customFormat="1" customHeight="1"/>
    <row r="895" s="252" customFormat="1" customHeight="1"/>
    <row r="896" s="252" customFormat="1" customHeight="1"/>
    <row r="897" s="252" customFormat="1" customHeight="1"/>
    <row r="898" s="252" customFormat="1" customHeight="1"/>
    <row r="899" s="252" customFormat="1" customHeight="1"/>
    <row r="900" s="252" customFormat="1" customHeight="1"/>
    <row r="901" s="252" customFormat="1" customHeight="1"/>
    <row r="902" s="252" customFormat="1" customHeight="1"/>
    <row r="903" s="252" customFormat="1" customHeight="1"/>
    <row r="904" s="252" customFormat="1" customHeight="1"/>
    <row r="905" s="252" customFormat="1" customHeight="1"/>
    <row r="906" s="252" customFormat="1" customHeight="1"/>
    <row r="907" s="252" customFormat="1" customHeight="1"/>
    <row r="908" s="252" customFormat="1" customHeight="1"/>
    <row r="909" s="252" customFormat="1" customHeight="1"/>
    <row r="910" s="252" customFormat="1" customHeight="1"/>
    <row r="911" s="252" customFormat="1" customHeight="1"/>
    <row r="912" s="252" customFormat="1" customHeight="1"/>
    <row r="913" s="252" customFormat="1" customHeight="1"/>
    <row r="914" s="252" customFormat="1" customHeight="1"/>
    <row r="915" s="252" customFormat="1" customHeight="1"/>
    <row r="916" s="252" customFormat="1" customHeight="1"/>
    <row r="917" s="252" customFormat="1" customHeight="1"/>
    <row r="918" s="252" customFormat="1" customHeight="1"/>
    <row r="919" s="252" customFormat="1" customHeight="1"/>
    <row r="920" s="252" customFormat="1" customHeight="1"/>
    <row r="921" s="252" customFormat="1" customHeight="1"/>
    <row r="922" s="252" customFormat="1" customHeight="1"/>
    <row r="923" s="252" customFormat="1" customHeight="1"/>
    <row r="924" s="252" customFormat="1" customHeight="1"/>
    <row r="925" s="252" customFormat="1" customHeight="1"/>
    <row r="926" s="252" customFormat="1" customHeight="1"/>
    <row r="927" s="252" customFormat="1" customHeight="1"/>
    <row r="928" s="252" customFormat="1" customHeight="1"/>
    <row r="929" s="252" customFormat="1" customHeight="1"/>
    <row r="930" s="252" customFormat="1" customHeight="1"/>
    <row r="931" s="252" customFormat="1" customHeight="1"/>
    <row r="932" s="252" customFormat="1" customHeight="1"/>
    <row r="933" s="252" customFormat="1" customHeight="1"/>
    <row r="934" s="252" customFormat="1" customHeight="1"/>
    <row r="935" s="252" customFormat="1" customHeight="1"/>
    <row r="936" s="252" customFormat="1" customHeight="1"/>
    <row r="937" s="252" customFormat="1" customHeight="1"/>
    <row r="938" s="252" customFormat="1" customHeight="1"/>
    <row r="939" s="252" customFormat="1" customHeight="1"/>
    <row r="940" s="252" customFormat="1" customHeight="1"/>
    <row r="941" s="252" customFormat="1" customHeight="1"/>
    <row r="942" s="252" customFormat="1" customHeight="1"/>
    <row r="943" s="252" customFormat="1" customHeight="1"/>
    <row r="944" s="252" customFormat="1" customHeight="1"/>
    <row r="945" s="252" customFormat="1" customHeight="1"/>
    <row r="946" s="252" customFormat="1" customHeight="1"/>
    <row r="947" s="252" customFormat="1" customHeight="1"/>
    <row r="948" s="252" customFormat="1" customHeight="1"/>
    <row r="949" s="252" customFormat="1" customHeight="1"/>
    <row r="950" s="252" customFormat="1" customHeight="1"/>
    <row r="951" s="252" customFormat="1" customHeight="1"/>
    <row r="952" s="252" customFormat="1" customHeight="1"/>
    <row r="953" s="252" customFormat="1" customHeight="1"/>
    <row r="954" s="252" customFormat="1" customHeight="1"/>
    <row r="955" s="252" customFormat="1" customHeight="1"/>
    <row r="956" s="252" customFormat="1" customHeight="1"/>
    <row r="957" s="252" customFormat="1" customHeight="1"/>
    <row r="958" s="252" customFormat="1" customHeight="1"/>
    <row r="959" s="252" customFormat="1" customHeight="1"/>
    <row r="960" s="252" customFormat="1" customHeight="1"/>
    <row r="961" s="252" customFormat="1" customHeight="1"/>
    <row r="962" s="252" customFormat="1" customHeight="1"/>
    <row r="963" s="252" customFormat="1" customHeight="1"/>
    <row r="964" s="252" customFormat="1" customHeight="1"/>
    <row r="965" s="252" customFormat="1" customHeight="1"/>
    <row r="966" s="252" customFormat="1" customHeight="1"/>
    <row r="967" s="252" customFormat="1" customHeight="1"/>
    <row r="968" s="252" customFormat="1" customHeight="1"/>
    <row r="969" s="252" customFormat="1" customHeight="1"/>
    <row r="970" s="252" customFormat="1" customHeight="1"/>
    <row r="971" s="252" customFormat="1" customHeight="1"/>
    <row r="972" s="252" customFormat="1" customHeight="1"/>
    <row r="973" s="252" customFormat="1" customHeight="1"/>
    <row r="974" s="252" customFormat="1" customHeight="1"/>
    <row r="975" s="252" customFormat="1" customHeight="1"/>
    <row r="976" s="252" customFormat="1" customHeight="1"/>
    <row r="977" s="252" customFormat="1" customHeight="1"/>
    <row r="978" s="252" customFormat="1" customHeight="1"/>
    <row r="979" s="252" customFormat="1" customHeight="1"/>
    <row r="980" s="252" customFormat="1" customHeight="1"/>
    <row r="981" s="252" customFormat="1" customHeight="1"/>
    <row r="982" s="252" customFormat="1" customHeight="1"/>
    <row r="983" s="252" customFormat="1" customHeight="1"/>
    <row r="984" s="252" customFormat="1" customHeight="1"/>
    <row r="985" s="252" customFormat="1" customHeight="1"/>
    <row r="986" s="252" customFormat="1" customHeight="1"/>
    <row r="987" s="252" customFormat="1" customHeight="1"/>
    <row r="988" s="252" customFormat="1" customHeight="1"/>
    <row r="989" s="252" customFormat="1" customHeight="1"/>
    <row r="990" s="252" customFormat="1" customHeight="1"/>
    <row r="991" s="252" customFormat="1" customHeight="1"/>
    <row r="992" s="252" customFormat="1" customHeight="1"/>
    <row r="993" s="252" customFormat="1" customHeight="1"/>
    <row r="994" s="252" customFormat="1" customHeight="1"/>
    <row r="995" s="252" customFormat="1" customHeight="1"/>
    <row r="996" s="252" customFormat="1" customHeight="1"/>
    <row r="997" s="252" customFormat="1" customHeight="1"/>
    <row r="998" s="252" customFormat="1" customHeight="1"/>
    <row r="999" s="252" customFormat="1" customHeight="1"/>
    <row r="1000" s="252" customFormat="1" customHeight="1"/>
    <row r="1001" s="252" customFormat="1" customHeight="1"/>
    <row r="1002" s="252" customFormat="1" customHeight="1"/>
    <row r="1003" s="252" customFormat="1" customHeight="1"/>
    <row r="1004" s="252" customFormat="1" customHeight="1"/>
    <row r="1005" s="252" customFormat="1" customHeight="1"/>
  </sheetData>
  <mergeCells count="3">
    <mergeCell ref="A2:D2"/>
    <mergeCell ref="C3:D3"/>
    <mergeCell ref="A20:C21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16"/>
  <sheetViews>
    <sheetView showZeros="0" workbookViewId="0">
      <selection activeCell="A1" sqref="A1"/>
    </sheetView>
  </sheetViews>
  <sheetFormatPr defaultColWidth="8.75" defaultRowHeight="12.75"/>
  <cols>
    <col min="1" max="1" width="22.25" style="235" customWidth="1"/>
    <col min="2" max="2" width="10.5" style="235" customWidth="1"/>
    <col min="3" max="3" width="26.75" style="235" customWidth="1"/>
    <col min="4" max="4" width="12.125" style="235" customWidth="1"/>
    <col min="5" max="7" width="9" style="235" customWidth="1"/>
    <col min="8" max="8" width="10.125" style="235" customWidth="1"/>
    <col min="9" max="9" width="19.875" style="235" customWidth="1"/>
    <col min="10" max="32" width="9" style="235" customWidth="1"/>
    <col min="33" max="16384" width="8.75" style="235"/>
  </cols>
  <sheetData>
    <row r="1" s="233" customFormat="1" ht="19.5" customHeight="1" spans="1:1">
      <c r="A1" s="236" t="s">
        <v>1201</v>
      </c>
    </row>
    <row r="2" s="234" customFormat="1" ht="48.75" customHeight="1" spans="1:4">
      <c r="A2" s="237" t="s">
        <v>1202</v>
      </c>
      <c r="B2" s="237"/>
      <c r="C2" s="237"/>
      <c r="D2" s="237"/>
    </row>
    <row r="3" ht="30" customHeight="1" spans="4:4">
      <c r="D3" s="238" t="s">
        <v>2</v>
      </c>
    </row>
    <row r="4" ht="30" customHeight="1" spans="1:4">
      <c r="A4" s="205" t="s">
        <v>76</v>
      </c>
      <c r="B4" s="206" t="s">
        <v>4</v>
      </c>
      <c r="C4" s="205" t="s">
        <v>76</v>
      </c>
      <c r="D4" s="206" t="s">
        <v>5</v>
      </c>
    </row>
    <row r="5" ht="30" customHeight="1" spans="1:9">
      <c r="A5" s="215" t="s">
        <v>1203</v>
      </c>
      <c r="B5" s="230">
        <f>[7]宝丰!B5+[7]高新区!B5+[7]郏县!B5+[7]鲁山!B5+[7]汝州!B5+[7]石龙区!B5+[7]示范区!B5+[7]卫东区!B5+[7]舞钢市!B5+[7]新华区!B5+[7]叶县!B5+[7]湛河区!B5+[7]市本级!B5</f>
        <v>6568</v>
      </c>
      <c r="C5" s="239" t="s">
        <v>1204</v>
      </c>
      <c r="D5" s="230">
        <f>[7]宝丰!D5+[7]高新区!D5+[7]郏县!D5+[7]鲁山!D5+[7]汝州!D5+[7]石龙区!D5+[7]示范区!D5+[7]卫东区!D5+[7]舞钢市!D5+[7]新华区!D5+[7]叶县!D5+[7]湛河区!D5+[7]市本级!D5</f>
        <v>688</v>
      </c>
      <c r="G5" s="240"/>
      <c r="H5" s="240"/>
      <c r="I5" s="240"/>
    </row>
    <row r="6" ht="30" customHeight="1" spans="1:9">
      <c r="A6" s="215" t="s">
        <v>1205</v>
      </c>
      <c r="B6" s="230">
        <f>[7]宝丰!B6+[7]高新区!B6+[7]郏县!B6+[7]鲁山!B6+[7]汝州!B6+[7]石龙区!B6+[7]示范区!B6+[7]卫东区!B6+[7]舞钢市!B6+[7]新华区!B6+[7]叶县!B6+[7]湛河区!B6+[7]市本级!B6</f>
        <v>0</v>
      </c>
      <c r="C6" s="239" t="s">
        <v>1206</v>
      </c>
      <c r="D6" s="230">
        <f>[7]宝丰!D6+[7]高新区!D6+[7]郏县!D6+[7]鲁山!D6+[7]汝州!D6+[7]石龙区!D6+[7]示范区!D6+[7]卫东区!D6+[7]舞钢市!D6+[7]新华区!D6+[7]叶县!D6+[7]湛河区!D6+[7]市本级!D6</f>
        <v>1568</v>
      </c>
      <c r="G6" s="240"/>
      <c r="H6" s="240"/>
      <c r="I6" s="240"/>
    </row>
    <row r="7" ht="30" customHeight="1" spans="1:9">
      <c r="A7" s="215" t="s">
        <v>1207</v>
      </c>
      <c r="B7" s="230">
        <f>[7]宝丰!B7+[7]高新区!B7+[7]郏县!B7+[7]鲁山!B7+[7]汝州!B7+[7]石龙区!B7+[7]示范区!B7+[7]卫东区!B7+[7]舞钢市!B7+[7]新华区!B7+[7]叶县!B7+[7]湛河区!B7+[7]市本级!B7</f>
        <v>0</v>
      </c>
      <c r="C7" s="239" t="s">
        <v>1208</v>
      </c>
      <c r="D7" s="230">
        <f>[7]宝丰!D7+[7]高新区!D7+[7]郏县!D7+[7]鲁山!D7+[7]汝州!D7+[7]石龙区!D7+[7]示范区!D7+[7]卫东区!D7+[7]舞钢市!D7+[7]新华区!D7+[7]叶县!D7+[7]湛河区!D7+[7]市本级!D7</f>
        <v>0</v>
      </c>
      <c r="G7" s="240"/>
      <c r="H7" s="240"/>
      <c r="I7" s="240"/>
    </row>
    <row r="8" ht="30" customHeight="1" spans="1:9">
      <c r="A8" s="215" t="s">
        <v>1209</v>
      </c>
      <c r="B8" s="230">
        <f>[7]宝丰!B8+[7]高新区!B8+[7]郏县!B8+[7]鲁山!B8+[7]汝州!B8+[7]石龙区!B8+[7]示范区!B8+[7]卫东区!B8+[7]舞钢市!B8+[7]新华区!B8+[7]叶县!B8+[7]湛河区!B8+[7]市本级!B8</f>
        <v>0</v>
      </c>
      <c r="C8" s="239" t="s">
        <v>1210</v>
      </c>
      <c r="D8" s="230">
        <f>[7]宝丰!D8+[7]高新区!D8+[7]郏县!D8+[7]鲁山!D8+[7]汝州!D8+[7]石龙区!D8+[7]示范区!D8+[7]卫东区!D8+[7]舞钢市!D8+[7]新华区!D8+[7]叶县!D8+[7]湛河区!D8+[7]市本级!D8</f>
        <v>0</v>
      </c>
      <c r="G8" s="240"/>
      <c r="H8" s="240"/>
      <c r="I8" s="240"/>
    </row>
    <row r="9" ht="30" customHeight="1" spans="1:9">
      <c r="A9" s="215" t="s">
        <v>1211</v>
      </c>
      <c r="B9" s="230">
        <f>[7]宝丰!B9+[7]高新区!B9+[7]郏县!B9+[7]鲁山!B9+[7]汝州!B9+[7]石龙区!B9+[7]示范区!B9+[7]卫东区!B9+[7]舞钢市!B9+[7]新华区!B9+[7]叶县!B9+[7]湛河区!B9+[7]市本级!B9</f>
        <v>10000</v>
      </c>
      <c r="C9" s="239" t="s">
        <v>1212</v>
      </c>
      <c r="D9" s="230">
        <f>[7]宝丰!D9+[7]高新区!D9+[7]郏县!D9+[7]鲁山!D9+[7]汝州!D9+[7]石龙区!D9+[7]示范区!D9+[7]卫东区!D9+[7]舞钢市!D9+[7]新华区!D9+[7]叶县!D9+[7]湛河区!D9+[7]市本级!D9</f>
        <v>62</v>
      </c>
      <c r="G9" s="240"/>
      <c r="H9" s="240"/>
      <c r="I9" s="240"/>
    </row>
    <row r="10" ht="30" customHeight="1" spans="1:9">
      <c r="A10" s="241" t="s">
        <v>1085</v>
      </c>
      <c r="B10" s="230">
        <f>[7]宝丰!B10+[7]高新区!B10+[7]郏县!B10+[7]鲁山!B10+[7]汝州!B10+[7]石龙区!B10+[7]示范区!B10+[7]卫东区!B10+[7]舞钢市!B10+[7]新华区!B10+[7]叶县!B10+[7]湛河区!B10+[7]市本级!B10</f>
        <v>16568</v>
      </c>
      <c r="C10" s="242" t="s">
        <v>1086</v>
      </c>
      <c r="D10" s="230">
        <f>[7]宝丰!D10+[7]高新区!D10+[7]郏县!D10+[7]鲁山!D10+[7]汝州!D10+[7]石龙区!D10+[7]示范区!D10+[7]卫东区!D10+[7]舞钢市!D10+[7]新华区!D10+[7]叶县!D10+[7]湛河区!D10+[7]市本级!D10</f>
        <v>2318</v>
      </c>
      <c r="G10" s="240"/>
      <c r="H10" s="240"/>
      <c r="I10" s="240"/>
    </row>
    <row r="11" ht="30" customHeight="1" spans="1:9">
      <c r="A11" s="243" t="s">
        <v>1213</v>
      </c>
      <c r="B11" s="230">
        <f>[7]宝丰!B11+[7]高新区!B11+[7]郏县!B11+[7]鲁山!B11+[7]汝州!B11+[7]石龙区!B11+[7]示范区!B11+[7]卫东区!B11+[7]舞钢市!B11+[7]新华区!B11+[7]叶县!B11+[7]湛河区!B11+[7]市本级!B11</f>
        <v>1921</v>
      </c>
      <c r="C11" s="239" t="s">
        <v>59</v>
      </c>
      <c r="D11" s="230">
        <f>[7]宝丰!D11+[7]高新区!D11+[7]郏县!D11+[7]鲁山!D11+[7]汝州!D11+[7]石龙区!D11+[7]示范区!D11+[7]卫东区!D11+[7]舞钢市!D11+[7]新华区!D11+[7]叶县!D11+[7]湛河区!D11+[7]市本级!D11</f>
        <v>16171</v>
      </c>
      <c r="G11" s="240"/>
      <c r="H11" s="240"/>
      <c r="I11" s="240"/>
    </row>
    <row r="12" ht="30" customHeight="1" spans="1:9">
      <c r="A12" s="239" t="s">
        <v>86</v>
      </c>
      <c r="B12" s="230">
        <f>[7]宝丰!B12+[7]高新区!B12+[7]郏县!B12+[7]鲁山!B12+[7]汝州!B12+[7]石龙区!B12+[7]示范区!B12+[7]卫东区!B12+[7]舞钢市!B12+[7]新华区!B12+[7]叶县!B12+[7]湛河区!B12+[7]市本级!B12</f>
        <v>0</v>
      </c>
      <c r="C12" s="244" t="s">
        <v>81</v>
      </c>
      <c r="D12" s="230">
        <f>[7]宝丰!D12+[7]高新区!D12+[7]郏县!D12+[7]鲁山!D12+[7]汝州!D12+[7]石龙区!D12+[7]示范区!D12+[7]卫东区!D12+[7]舞钢市!D12+[7]新华区!D12+[7]叶县!D12+[7]湛河区!D12+[7]市本级!D12</f>
        <v>0</v>
      </c>
      <c r="G12" s="240"/>
      <c r="H12" s="240"/>
      <c r="I12" s="240"/>
    </row>
    <row r="13" ht="30" customHeight="1" spans="1:4">
      <c r="A13" s="241" t="s">
        <v>68</v>
      </c>
      <c r="B13" s="230">
        <f>[7]宝丰!B13+[7]高新区!B13+[7]郏县!B13+[7]鲁山!B13+[7]汝州!B13+[7]石龙区!B13+[7]示范区!B13+[7]卫东区!B13+[7]舞钢市!B13+[7]新华区!B13+[7]叶县!B13+[7]湛河区!B13+[7]市本级!B13</f>
        <v>18489</v>
      </c>
      <c r="C13" s="242" t="s">
        <v>69</v>
      </c>
      <c r="D13" s="230">
        <f>[7]宝丰!D13+[7]高新区!D13+[7]郏县!D13+[7]鲁山!D13+[7]汝州!D13+[7]石龙区!D13+[7]示范区!D13+[7]卫东区!D13+[7]舞钢市!D13+[7]新华区!D13+[7]叶县!D13+[7]湛河区!D13+[7]市本级!D13</f>
        <v>18489</v>
      </c>
    </row>
    <row r="14" ht="21" customHeight="1"/>
    <row r="15" spans="4:4">
      <c r="D15" s="245"/>
    </row>
    <row r="16" spans="2:2">
      <c r="B16" s="245"/>
    </row>
  </sheetData>
  <mergeCells count="1">
    <mergeCell ref="A2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6"/>
  <sheetViews>
    <sheetView showZeros="0" workbookViewId="0">
      <selection activeCell="A1" sqref="A1"/>
    </sheetView>
  </sheetViews>
  <sheetFormatPr defaultColWidth="8.75" defaultRowHeight="12.75" outlineLevelCol="1"/>
  <cols>
    <col min="1" max="1" width="39.875" style="184" customWidth="1"/>
    <col min="2" max="2" width="32.5" style="184" customWidth="1"/>
    <col min="3" max="32" width="9" style="184" customWidth="1"/>
    <col min="33" max="16384" width="8.75" style="184"/>
  </cols>
  <sheetData>
    <row r="1" s="157" customFormat="1" ht="19.5" customHeight="1" spans="1:1">
      <c r="A1" s="223" t="s">
        <v>1214</v>
      </c>
    </row>
    <row r="2" s="222" customFormat="1" ht="48.75" customHeight="1" spans="1:2">
      <c r="A2" s="186" t="s">
        <v>1215</v>
      </c>
      <c r="B2" s="186"/>
    </row>
    <row r="3" ht="30" customHeight="1" spans="2:2">
      <c r="B3" s="224" t="s">
        <v>2</v>
      </c>
    </row>
    <row r="4" ht="30" customHeight="1" spans="1:2">
      <c r="A4" s="164" t="s">
        <v>76</v>
      </c>
      <c r="B4" s="225" t="s">
        <v>4</v>
      </c>
    </row>
    <row r="5" ht="30" customHeight="1" spans="1:2">
      <c r="A5" s="229" t="s">
        <v>1203</v>
      </c>
      <c r="B5" s="230">
        <f>[8]宝丰!B5+[8]高新区!B5+[8]郏县!B5+[8]鲁山!B5+[8]汝州!B5+[8]石龙区!B5+[8]示范区!B5+[8]卫东区!B5+[8]舞钢市!B5+[8]新华区!B5+[8]叶县!B5+[8]湛河区!B5+[8]市本级!B5</f>
        <v>6568</v>
      </c>
    </row>
    <row r="6" ht="30" customHeight="1" spans="1:2">
      <c r="A6" s="229" t="s">
        <v>1205</v>
      </c>
      <c r="B6" s="230">
        <f>[8]宝丰!B6+[8]高新区!B6+[8]郏县!B6+[8]鲁山!B6+[8]汝州!B6+[8]石龙区!B6+[8]示范区!B6+[8]卫东区!B6+[8]舞钢市!B6+[8]新华区!B6+[8]叶县!B6+[8]湛河区!B6+[8]市本级!B6</f>
        <v>0</v>
      </c>
    </row>
    <row r="7" ht="30" customHeight="1" spans="1:2">
      <c r="A7" s="229" t="s">
        <v>1207</v>
      </c>
      <c r="B7" s="230">
        <f>[8]宝丰!B7+[8]高新区!B7+[8]郏县!B7+[8]鲁山!B7+[8]汝州!B7+[8]石龙区!B7+[8]示范区!B7+[8]卫东区!B7+[8]舞钢市!B7+[8]新华区!B7+[8]叶县!B7+[8]湛河区!B7+[8]市本级!B7</f>
        <v>0</v>
      </c>
    </row>
    <row r="8" ht="30" customHeight="1" spans="1:2">
      <c r="A8" s="229" t="s">
        <v>1209</v>
      </c>
      <c r="B8" s="230">
        <f>[8]宝丰!B8+[8]高新区!B8+[8]郏县!B8+[8]鲁山!B8+[8]汝州!B8+[8]石龙区!B8+[8]示范区!B8+[8]卫东区!B8+[8]舞钢市!B8+[8]新华区!B8+[8]叶县!B8+[8]湛河区!B8+[8]市本级!B8</f>
        <v>0</v>
      </c>
    </row>
    <row r="9" ht="30" customHeight="1" spans="1:2">
      <c r="A9" s="229" t="s">
        <v>1211</v>
      </c>
      <c r="B9" s="230">
        <f>[8]宝丰!B9+[8]高新区!B9+[8]郏县!B9+[8]鲁山!B9+[8]汝州!B9+[8]石龙区!B9+[8]示范区!B9+[8]卫东区!B9+[8]舞钢市!B9+[8]新华区!B9+[8]叶县!B9+[8]湛河区!B9+[8]市本级!B9</f>
        <v>10000</v>
      </c>
    </row>
    <row r="10" ht="30" customHeight="1" spans="1:2">
      <c r="A10" s="231" t="s">
        <v>1085</v>
      </c>
      <c r="B10" s="226">
        <f>SUM(B5:B9)</f>
        <v>16568</v>
      </c>
    </row>
    <row r="11" ht="30" customHeight="1" spans="1:2">
      <c r="A11" s="232" t="s">
        <v>1213</v>
      </c>
      <c r="B11" s="230">
        <f>[8]宝丰!B11+[8]高新区!B11+[8]郏县!B11+[8]鲁山!B11+[8]汝州!B11+[8]石龙区!B11+[8]示范区!B11+[8]卫东区!B11+[8]舞钢市!B11+[8]新华区!B11+[8]叶县!B11+[8]湛河区!B11+[8]市本级!B11</f>
        <v>1921</v>
      </c>
    </row>
    <row r="12" ht="30" customHeight="1" spans="1:2">
      <c r="A12" s="192" t="s">
        <v>86</v>
      </c>
      <c r="B12" s="230"/>
    </row>
    <row r="13" ht="30" customHeight="1" spans="1:2">
      <c r="A13" s="231" t="s">
        <v>68</v>
      </c>
      <c r="B13" s="226">
        <f>B10+B11+B12</f>
        <v>18489</v>
      </c>
    </row>
    <row r="14" ht="21" customHeight="1"/>
    <row r="16" spans="2:2">
      <c r="B16" s="228"/>
    </row>
  </sheetData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5"/>
  <sheetViews>
    <sheetView showZeros="0" workbookViewId="0">
      <selection activeCell="E12" sqref="E12"/>
    </sheetView>
  </sheetViews>
  <sheetFormatPr defaultColWidth="8.75" defaultRowHeight="12.75" outlineLevelCol="1"/>
  <cols>
    <col min="1" max="1" width="37.625" style="184" customWidth="1"/>
    <col min="2" max="2" width="34.75" style="184" customWidth="1"/>
    <col min="3" max="29" width="9" style="184" customWidth="1"/>
    <col min="30" max="16384" width="8.75" style="184"/>
  </cols>
  <sheetData>
    <row r="1" s="157" customFormat="1" ht="19.5" customHeight="1" spans="1:1">
      <c r="A1" s="223" t="s">
        <v>1216</v>
      </c>
    </row>
    <row r="2" s="222" customFormat="1" ht="48.75" customHeight="1" spans="1:2">
      <c r="A2" s="186" t="s">
        <v>1217</v>
      </c>
      <c r="B2" s="186"/>
    </row>
    <row r="3" ht="30" customHeight="1" spans="2:2">
      <c r="B3" s="224" t="s">
        <v>2</v>
      </c>
    </row>
    <row r="4" ht="30" customHeight="1" spans="1:2">
      <c r="A4" s="164" t="s">
        <v>76</v>
      </c>
      <c r="B4" s="225" t="s">
        <v>5</v>
      </c>
    </row>
    <row r="5" ht="30" customHeight="1" spans="1:2">
      <c r="A5" s="192" t="s">
        <v>1204</v>
      </c>
      <c r="B5" s="192">
        <v>688</v>
      </c>
    </row>
    <row r="6" ht="30" customHeight="1" spans="1:2">
      <c r="A6" s="192" t="s">
        <v>1206</v>
      </c>
      <c r="B6" s="192">
        <v>1568</v>
      </c>
    </row>
    <row r="7" ht="30" customHeight="1" spans="1:2">
      <c r="A7" s="192" t="s">
        <v>1208</v>
      </c>
      <c r="B7" s="192">
        <v>0</v>
      </c>
    </row>
    <row r="8" ht="30" customHeight="1" spans="1:2">
      <c r="A8" s="192" t="s">
        <v>1210</v>
      </c>
      <c r="B8" s="192">
        <v>0</v>
      </c>
    </row>
    <row r="9" ht="30" customHeight="1" spans="1:2">
      <c r="A9" s="192" t="s">
        <v>1212</v>
      </c>
      <c r="B9" s="192">
        <v>62</v>
      </c>
    </row>
    <row r="10" ht="30" customHeight="1" spans="1:2">
      <c r="A10" s="163" t="s">
        <v>1086</v>
      </c>
      <c r="B10" s="226">
        <f>SUM(B5:B9)</f>
        <v>2318</v>
      </c>
    </row>
    <row r="11" ht="30" customHeight="1" spans="1:2">
      <c r="A11" s="192" t="s">
        <v>59</v>
      </c>
      <c r="B11" s="192">
        <v>16171</v>
      </c>
    </row>
    <row r="12" ht="30" customHeight="1" spans="1:2">
      <c r="A12" s="227" t="s">
        <v>81</v>
      </c>
      <c r="B12" s="226"/>
    </row>
    <row r="13" ht="30" customHeight="1" spans="1:2">
      <c r="A13" s="163" t="s">
        <v>69</v>
      </c>
      <c r="B13" s="226">
        <f>B10+B11+B12</f>
        <v>18489</v>
      </c>
    </row>
    <row r="14" ht="21" customHeight="1"/>
    <row r="15" spans="2:2">
      <c r="B15" s="228"/>
    </row>
  </sheetData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33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F12" sqref="F12"/>
    </sheetView>
  </sheetViews>
  <sheetFormatPr defaultColWidth="8.75" defaultRowHeight="21" customHeight="1" outlineLevelCol="3"/>
  <cols>
    <col min="1" max="1" width="26.625" style="200" customWidth="1"/>
    <col min="2" max="2" width="9.5" style="171" customWidth="1"/>
    <col min="3" max="3" width="26.625" style="200" customWidth="1"/>
    <col min="4" max="4" width="9.5" style="171" customWidth="1"/>
    <col min="5" max="32" width="9" style="171" customWidth="1"/>
    <col min="33" max="16384" width="8.75" style="171"/>
  </cols>
  <sheetData>
    <row r="1" s="181" customFormat="1" ht="19.5" customHeight="1" spans="1:3">
      <c r="A1" s="201" t="s">
        <v>1218</v>
      </c>
      <c r="C1" s="202"/>
    </row>
    <row r="2" s="197" customFormat="1" ht="48.75" customHeight="1" spans="1:4">
      <c r="A2" s="186" t="s">
        <v>1219</v>
      </c>
      <c r="B2" s="186"/>
      <c r="C2" s="186"/>
      <c r="D2" s="186"/>
    </row>
    <row r="3" s="198" customFormat="1" ht="30" customHeight="1" spans="1:4">
      <c r="A3" s="203"/>
      <c r="C3" s="203"/>
      <c r="D3" s="204" t="s">
        <v>2</v>
      </c>
    </row>
    <row r="4" s="198" customFormat="1" ht="32.1" customHeight="1" spans="1:4">
      <c r="A4" s="205" t="s">
        <v>76</v>
      </c>
      <c r="B4" s="206" t="s">
        <v>4</v>
      </c>
      <c r="C4" s="205" t="s">
        <v>76</v>
      </c>
      <c r="D4" s="206" t="s">
        <v>5</v>
      </c>
    </row>
    <row r="5" s="198" customFormat="1" ht="32.1" customHeight="1" spans="1:4">
      <c r="A5" s="207" t="s">
        <v>1203</v>
      </c>
      <c r="B5" s="208"/>
      <c r="C5" s="209" t="s">
        <v>1204</v>
      </c>
      <c r="D5" s="135"/>
    </row>
    <row r="6" s="198" customFormat="1" ht="32.1" customHeight="1" spans="1:4">
      <c r="A6" s="210" t="s">
        <v>1220</v>
      </c>
      <c r="B6" s="208"/>
      <c r="C6" s="209" t="s">
        <v>1221</v>
      </c>
      <c r="D6" s="211"/>
    </row>
    <row r="7" s="198" customFormat="1" ht="32.1" customHeight="1" spans="1:4">
      <c r="A7" s="210" t="s">
        <v>1222</v>
      </c>
      <c r="B7" s="208"/>
      <c r="C7" s="209" t="s">
        <v>1223</v>
      </c>
      <c r="D7" s="211"/>
    </row>
    <row r="8" s="198" customFormat="1" ht="32.1" customHeight="1" spans="1:4">
      <c r="A8" s="210" t="s">
        <v>1224</v>
      </c>
      <c r="B8" s="208"/>
      <c r="C8" s="209" t="s">
        <v>1225</v>
      </c>
      <c r="D8" s="211"/>
    </row>
    <row r="9" s="198" customFormat="1" ht="32.1" customHeight="1" spans="1:4">
      <c r="A9" s="210" t="s">
        <v>1226</v>
      </c>
      <c r="B9" s="208"/>
      <c r="C9" s="209" t="s">
        <v>1227</v>
      </c>
      <c r="D9" s="211"/>
    </row>
    <row r="10" s="198" customFormat="1" ht="32.1" customHeight="1" spans="1:4">
      <c r="A10" s="210" t="s">
        <v>1228</v>
      </c>
      <c r="B10" s="208"/>
      <c r="C10" s="209" t="s">
        <v>1229</v>
      </c>
      <c r="D10" s="211"/>
    </row>
    <row r="11" s="198" customFormat="1" ht="32.1" customHeight="1" spans="1:4">
      <c r="A11" s="210" t="s">
        <v>1230</v>
      </c>
      <c r="B11" s="208"/>
      <c r="C11" s="209" t="s">
        <v>1206</v>
      </c>
      <c r="D11" s="135">
        <f>D18</f>
        <v>0</v>
      </c>
    </row>
    <row r="12" s="198" customFormat="1" ht="32.1" customHeight="1" spans="1:4">
      <c r="A12" s="210" t="s">
        <v>1231</v>
      </c>
      <c r="B12" s="208"/>
      <c r="C12" s="209" t="s">
        <v>1232</v>
      </c>
      <c r="D12" s="211"/>
    </row>
    <row r="13" s="198" customFormat="1" ht="32.1" customHeight="1" spans="1:4">
      <c r="A13" s="210" t="s">
        <v>1233</v>
      </c>
      <c r="B13" s="208"/>
      <c r="C13" s="209" t="s">
        <v>1234</v>
      </c>
      <c r="D13" s="211"/>
    </row>
    <row r="14" s="198" customFormat="1" ht="32.1" customHeight="1" spans="1:4">
      <c r="A14" s="210" t="s">
        <v>1235</v>
      </c>
      <c r="B14" s="208"/>
      <c r="C14" s="209" t="s">
        <v>1236</v>
      </c>
      <c r="D14" s="211"/>
    </row>
    <row r="15" s="198" customFormat="1" ht="32.1" customHeight="1" spans="1:4">
      <c r="A15" s="210" t="s">
        <v>1237</v>
      </c>
      <c r="B15" s="208"/>
      <c r="C15" s="209" t="s">
        <v>1238</v>
      </c>
      <c r="D15" s="211"/>
    </row>
    <row r="16" s="198" customFormat="1" ht="32.1" customHeight="1" spans="1:4">
      <c r="A16" s="210" t="s">
        <v>1239</v>
      </c>
      <c r="B16" s="208"/>
      <c r="C16" s="209" t="s">
        <v>1240</v>
      </c>
      <c r="D16" s="211"/>
    </row>
    <row r="17" s="198" customFormat="1" ht="32.1" customHeight="1" spans="1:4">
      <c r="A17" s="210" t="s">
        <v>1241</v>
      </c>
      <c r="B17" s="208"/>
      <c r="C17" s="209" t="s">
        <v>1242</v>
      </c>
      <c r="D17" s="211"/>
    </row>
    <row r="18" s="198" customFormat="1" ht="32.1" customHeight="1" spans="1:4">
      <c r="A18" s="210" t="s">
        <v>1243</v>
      </c>
      <c r="B18" s="208"/>
      <c r="C18" s="209" t="s">
        <v>1244</v>
      </c>
      <c r="D18" s="211">
        <v>0</v>
      </c>
    </row>
    <row r="19" s="198" customFormat="1" ht="32.1" customHeight="1" spans="1:4">
      <c r="A19" s="210" t="s">
        <v>1245</v>
      </c>
      <c r="B19" s="208"/>
      <c r="C19" s="209" t="s">
        <v>1212</v>
      </c>
      <c r="D19" s="135"/>
    </row>
    <row r="20" s="198" customFormat="1" ht="32.1" customHeight="1" spans="1:4">
      <c r="A20" s="210" t="s">
        <v>1246</v>
      </c>
      <c r="B20" s="208"/>
      <c r="C20" s="209" t="s">
        <v>1212</v>
      </c>
      <c r="D20" s="135"/>
    </row>
    <row r="21" s="198" customFormat="1" ht="32.1" customHeight="1" spans="1:4">
      <c r="A21" s="207" t="s">
        <v>1205</v>
      </c>
      <c r="B21" s="208">
        <f>SUM(B22:B24)</f>
        <v>0</v>
      </c>
      <c r="C21" s="212"/>
      <c r="D21" s="213"/>
    </row>
    <row r="22" s="198" customFormat="1" ht="32.1" customHeight="1" spans="1:4">
      <c r="A22" s="210" t="s">
        <v>1247</v>
      </c>
      <c r="B22" s="208"/>
      <c r="C22" s="209"/>
      <c r="D22" s="135"/>
    </row>
    <row r="23" s="198" customFormat="1" ht="32.1" customHeight="1" spans="1:4">
      <c r="A23" s="210" t="s">
        <v>1248</v>
      </c>
      <c r="B23" s="208"/>
      <c r="C23" s="209"/>
      <c r="D23" s="135"/>
    </row>
    <row r="24" s="198" customFormat="1" ht="32.1" customHeight="1" spans="1:4">
      <c r="A24" s="210" t="s">
        <v>1249</v>
      </c>
      <c r="B24" s="208"/>
      <c r="C24" s="209"/>
      <c r="D24" s="135"/>
    </row>
    <row r="25" s="198" customFormat="1" ht="32.1" customHeight="1" spans="1:4">
      <c r="A25" s="207" t="s">
        <v>1207</v>
      </c>
      <c r="B25" s="208"/>
      <c r="C25" s="209"/>
      <c r="D25" s="135"/>
    </row>
    <row r="26" s="198" customFormat="1" ht="32.1" customHeight="1" spans="1:4">
      <c r="A26" s="210" t="s">
        <v>1250</v>
      </c>
      <c r="B26" s="208"/>
      <c r="C26" s="209"/>
      <c r="D26" s="135"/>
    </row>
    <row r="27" s="198" customFormat="1" ht="32.1" customHeight="1" spans="1:4">
      <c r="A27" s="214" t="s">
        <v>1085</v>
      </c>
      <c r="B27" s="208">
        <f>B21</f>
        <v>0</v>
      </c>
      <c r="C27" s="205" t="s">
        <v>1086</v>
      </c>
      <c r="D27" s="135"/>
    </row>
    <row r="28" s="199" customFormat="1" ht="32.1" customHeight="1" spans="1:4">
      <c r="A28" s="215" t="s">
        <v>1213</v>
      </c>
      <c r="B28" s="216"/>
      <c r="C28" s="217" t="s">
        <v>59</v>
      </c>
      <c r="D28" s="143"/>
    </row>
    <row r="29" s="198" customFormat="1" ht="32.1" customHeight="1" spans="1:4">
      <c r="A29" s="215" t="s">
        <v>86</v>
      </c>
      <c r="B29" s="208"/>
      <c r="C29" s="212"/>
      <c r="D29" s="213"/>
    </row>
    <row r="30" s="198" customFormat="1" ht="32.1" customHeight="1" spans="1:4">
      <c r="A30" s="218" t="s">
        <v>68</v>
      </c>
      <c r="B30" s="208">
        <f>B28</f>
        <v>0</v>
      </c>
      <c r="C30" s="218" t="s">
        <v>69</v>
      </c>
      <c r="D30" s="143">
        <f>D9</f>
        <v>0</v>
      </c>
    </row>
    <row r="31" customHeight="1" spans="3:4">
      <c r="C31" s="219"/>
      <c r="D31" s="220"/>
    </row>
    <row r="32" customHeight="1" spans="2:2">
      <c r="B32" s="221"/>
    </row>
    <row r="33" customHeight="1" spans="2:2">
      <c r="B33" s="221"/>
    </row>
  </sheetData>
  <mergeCells count="1">
    <mergeCell ref="A2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005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G18" sqref="G18"/>
    </sheetView>
  </sheetViews>
  <sheetFormatPr defaultColWidth="8.75" defaultRowHeight="21" customHeight="1" outlineLevelCol="1"/>
  <cols>
    <col min="1" max="1" width="39.125" style="185" customWidth="1"/>
    <col min="2" max="2" width="32.75" style="185" customWidth="1"/>
    <col min="3" max="29" width="9" style="185" customWidth="1"/>
    <col min="30" max="16384" width="8.75" style="185"/>
  </cols>
  <sheetData>
    <row r="1" s="181" customFormat="1" ht="19.5" customHeight="1" spans="1:1">
      <c r="A1" s="172" t="s">
        <v>1251</v>
      </c>
    </row>
    <row r="2" s="182" customFormat="1" ht="48.75" customHeight="1" spans="1:2">
      <c r="A2" s="186" t="s">
        <v>1252</v>
      </c>
      <c r="B2" s="186"/>
    </row>
    <row r="3" s="184" customFormat="1" ht="19.5" customHeight="1" spans="1:2">
      <c r="A3" s="194"/>
      <c r="B3" s="195" t="s">
        <v>2</v>
      </c>
    </row>
    <row r="4" s="193" customFormat="1" ht="19.5" customHeight="1" spans="1:2">
      <c r="A4" s="163" t="s">
        <v>76</v>
      </c>
      <c r="B4" s="178" t="s">
        <v>91</v>
      </c>
    </row>
    <row r="5" s="184" customFormat="1" ht="19.5" customHeight="1" spans="1:2">
      <c r="A5" s="189" t="s">
        <v>1203</v>
      </c>
      <c r="B5" s="191"/>
    </row>
    <row r="6" s="184" customFormat="1" ht="19.5" customHeight="1" spans="1:2">
      <c r="A6" s="191" t="s">
        <v>1220</v>
      </c>
      <c r="B6" s="191"/>
    </row>
    <row r="7" s="184" customFormat="1" ht="19.5" customHeight="1" spans="1:2">
      <c r="A7" s="191" t="s">
        <v>1222</v>
      </c>
      <c r="B7" s="191"/>
    </row>
    <row r="8" s="184" customFormat="1" ht="19.5" customHeight="1" spans="1:2">
      <c r="A8" s="191" t="s">
        <v>1224</v>
      </c>
      <c r="B8" s="191"/>
    </row>
    <row r="9" s="184" customFormat="1" ht="19.5" customHeight="1" spans="1:2">
      <c r="A9" s="191" t="s">
        <v>1226</v>
      </c>
      <c r="B9" s="191"/>
    </row>
    <row r="10" s="184" customFormat="1" ht="19.5" customHeight="1" spans="1:2">
      <c r="A10" s="191" t="s">
        <v>1228</v>
      </c>
      <c r="B10" s="191"/>
    </row>
    <row r="11" s="184" customFormat="1" ht="19.5" customHeight="1" spans="1:2">
      <c r="A11" s="191" t="s">
        <v>1230</v>
      </c>
      <c r="B11" s="191"/>
    </row>
    <row r="12" s="184" customFormat="1" ht="19.5" customHeight="1" spans="1:2">
      <c r="A12" s="191" t="s">
        <v>1231</v>
      </c>
      <c r="B12" s="191"/>
    </row>
    <row r="13" s="184" customFormat="1" ht="19.5" customHeight="1" spans="1:2">
      <c r="A13" s="191" t="s">
        <v>1233</v>
      </c>
      <c r="B13" s="191"/>
    </row>
    <row r="14" s="184" customFormat="1" ht="19.5" customHeight="1" spans="1:2">
      <c r="A14" s="191" t="s">
        <v>1235</v>
      </c>
      <c r="B14" s="191"/>
    </row>
    <row r="15" s="184" customFormat="1" ht="19.5" customHeight="1" spans="1:2">
      <c r="A15" s="191" t="s">
        <v>1237</v>
      </c>
      <c r="B15" s="191"/>
    </row>
    <row r="16" s="184" customFormat="1" ht="19.5" customHeight="1" spans="1:2">
      <c r="A16" s="191" t="s">
        <v>1239</v>
      </c>
      <c r="B16" s="191"/>
    </row>
    <row r="17" s="184" customFormat="1" ht="19.5" customHeight="1" spans="1:2">
      <c r="A17" s="191" t="s">
        <v>1241</v>
      </c>
      <c r="B17" s="191"/>
    </row>
    <row r="18" s="184" customFormat="1" ht="19.5" customHeight="1" spans="1:2">
      <c r="A18" s="191" t="s">
        <v>1243</v>
      </c>
      <c r="B18" s="191"/>
    </row>
    <row r="19" s="184" customFormat="1" ht="19.5" customHeight="1" spans="1:2">
      <c r="A19" s="191" t="s">
        <v>1245</v>
      </c>
      <c r="B19" s="191"/>
    </row>
    <row r="20" s="184" customFormat="1" ht="19.5" customHeight="1" spans="1:2">
      <c r="A20" s="191" t="s">
        <v>1246</v>
      </c>
      <c r="B20" s="191"/>
    </row>
    <row r="21" s="184" customFormat="1" ht="19.5" customHeight="1" spans="1:2">
      <c r="A21" s="191" t="s">
        <v>1205</v>
      </c>
      <c r="B21" s="191">
        <f>SUM(B22:B24)</f>
        <v>0</v>
      </c>
    </row>
    <row r="22" s="184" customFormat="1" ht="19.5" customHeight="1" spans="1:2">
      <c r="A22" s="191" t="s">
        <v>1247</v>
      </c>
      <c r="B22" s="191"/>
    </row>
    <row r="23" s="184" customFormat="1" ht="19.5" customHeight="1" spans="1:2">
      <c r="A23" s="191" t="s">
        <v>1248</v>
      </c>
      <c r="B23" s="191"/>
    </row>
    <row r="24" s="184" customFormat="1" ht="19.5" customHeight="1" spans="1:2">
      <c r="A24" s="191" t="s">
        <v>1249</v>
      </c>
      <c r="B24" s="191"/>
    </row>
    <row r="25" s="184" customFormat="1" ht="19.5" customHeight="1" spans="1:2">
      <c r="A25" s="191" t="s">
        <v>1207</v>
      </c>
      <c r="B25" s="191"/>
    </row>
    <row r="26" s="184" customFormat="1" ht="19.5" customHeight="1" spans="1:2">
      <c r="A26" s="191" t="s">
        <v>1250</v>
      </c>
      <c r="B26" s="191"/>
    </row>
    <row r="27" s="184" customFormat="1" ht="19.5" customHeight="1" spans="1:2">
      <c r="A27" s="164" t="s">
        <v>1253</v>
      </c>
      <c r="B27" s="191">
        <f>B21</f>
        <v>0</v>
      </c>
    </row>
    <row r="28" s="184" customFormat="1" ht="19.5" customHeight="1" spans="1:2">
      <c r="A28" s="191" t="s">
        <v>1213</v>
      </c>
      <c r="B28" s="191"/>
    </row>
    <row r="29" s="184" customFormat="1" ht="19.5" customHeight="1" spans="1:2">
      <c r="A29" s="196" t="s">
        <v>1254</v>
      </c>
      <c r="B29" s="192"/>
    </row>
    <row r="30" s="184" customFormat="1" ht="19.5" customHeight="1" spans="1:2">
      <c r="A30" s="163" t="s">
        <v>1255</v>
      </c>
      <c r="B30" s="192"/>
    </row>
    <row r="31" s="184" customFormat="1" customHeight="1"/>
    <row r="32" s="184" customFormat="1" customHeight="1"/>
    <row r="33" s="184" customFormat="1" customHeight="1"/>
    <row r="34" s="184" customFormat="1" customHeight="1"/>
    <row r="35" s="184" customFormat="1" customHeight="1"/>
    <row r="36" s="184" customFormat="1" customHeight="1"/>
    <row r="37" s="184" customFormat="1" customHeight="1"/>
    <row r="38" s="184" customFormat="1" customHeight="1"/>
    <row r="39" s="184" customFormat="1" customHeight="1"/>
    <row r="40" s="184" customFormat="1" customHeight="1"/>
    <row r="41" s="184" customFormat="1" customHeight="1"/>
    <row r="42" s="184" customFormat="1" customHeight="1"/>
    <row r="43" s="184" customFormat="1" customHeight="1"/>
    <row r="44" s="184" customFormat="1" customHeight="1"/>
    <row r="45" s="184" customFormat="1" customHeight="1"/>
    <row r="46" s="184" customFormat="1" customHeight="1"/>
    <row r="47" s="184" customFormat="1" customHeight="1"/>
    <row r="48" s="184" customFormat="1" customHeight="1"/>
    <row r="49" s="184" customFormat="1" customHeight="1"/>
    <row r="50" s="184" customFormat="1" customHeight="1"/>
    <row r="51" s="184" customFormat="1" customHeight="1"/>
    <row r="52" s="184" customFormat="1" customHeight="1"/>
    <row r="53" s="184" customFormat="1" customHeight="1"/>
    <row r="54" s="184" customFormat="1" customHeight="1"/>
    <row r="55" s="184" customFormat="1" customHeight="1"/>
    <row r="56" s="184" customFormat="1" customHeight="1"/>
    <row r="57" s="184" customFormat="1" customHeight="1"/>
    <row r="58" s="184" customFormat="1" customHeight="1"/>
    <row r="59" s="184" customFormat="1" customHeight="1"/>
    <row r="60" s="184" customFormat="1" customHeight="1"/>
    <row r="61" s="184" customFormat="1" customHeight="1"/>
    <row r="62" s="184" customFormat="1" customHeight="1"/>
    <row r="63" s="184" customFormat="1" customHeight="1"/>
    <row r="64" s="184" customFormat="1" customHeight="1"/>
    <row r="65" s="184" customFormat="1" customHeight="1"/>
    <row r="66" s="184" customFormat="1" customHeight="1"/>
    <row r="67" s="184" customFormat="1" customHeight="1"/>
    <row r="68" s="184" customFormat="1" customHeight="1"/>
    <row r="69" s="184" customFormat="1" customHeight="1"/>
    <row r="70" s="184" customFormat="1" customHeight="1"/>
    <row r="71" s="184" customFormat="1" customHeight="1"/>
    <row r="72" s="184" customFormat="1" customHeight="1"/>
    <row r="73" s="184" customFormat="1" customHeight="1"/>
    <row r="74" s="184" customFormat="1" customHeight="1"/>
    <row r="75" s="184" customFormat="1" customHeight="1"/>
    <row r="76" s="184" customFormat="1" customHeight="1"/>
    <row r="77" s="184" customFormat="1" customHeight="1"/>
    <row r="78" s="184" customFormat="1" customHeight="1"/>
    <row r="79" s="184" customFormat="1" customHeight="1"/>
    <row r="80" s="184" customFormat="1" customHeight="1"/>
    <row r="81" s="184" customFormat="1" customHeight="1"/>
    <row r="82" s="184" customFormat="1" customHeight="1"/>
    <row r="83" s="184" customFormat="1" customHeight="1"/>
    <row r="84" s="184" customFormat="1" customHeight="1"/>
    <row r="85" s="184" customFormat="1" customHeight="1"/>
    <row r="86" s="184" customFormat="1" customHeight="1"/>
    <row r="87" s="184" customFormat="1" customHeight="1"/>
    <row r="88" s="184" customFormat="1" customHeight="1"/>
    <row r="89" s="184" customFormat="1" customHeight="1"/>
    <row r="90" s="184" customFormat="1" customHeight="1"/>
    <row r="91" s="184" customFormat="1" customHeight="1"/>
    <row r="92" s="184" customFormat="1" customHeight="1"/>
    <row r="93" s="184" customFormat="1" customHeight="1"/>
    <row r="94" s="184" customFormat="1" customHeight="1"/>
    <row r="95" s="184" customFormat="1" customHeight="1"/>
    <row r="96" s="184" customFormat="1" customHeight="1"/>
    <row r="97" s="184" customFormat="1" customHeight="1"/>
    <row r="98" s="184" customFormat="1" customHeight="1"/>
    <row r="99" s="184" customFormat="1" customHeight="1"/>
    <row r="100" s="184" customFormat="1" customHeight="1"/>
    <row r="101" s="184" customFormat="1" customHeight="1"/>
    <row r="102" s="184" customFormat="1" customHeight="1"/>
    <row r="103" s="184" customFormat="1" customHeight="1"/>
    <row r="104" s="184" customFormat="1" customHeight="1"/>
    <row r="105" s="184" customFormat="1" customHeight="1"/>
    <row r="106" s="184" customFormat="1" customHeight="1"/>
    <row r="107" s="184" customFormat="1" customHeight="1"/>
    <row r="108" s="184" customFormat="1" customHeight="1"/>
    <row r="109" s="184" customFormat="1" customHeight="1"/>
    <row r="110" s="184" customFormat="1" customHeight="1"/>
    <row r="111" s="184" customFormat="1" customHeight="1"/>
    <row r="112" s="184" customFormat="1" customHeight="1"/>
    <row r="113" s="184" customFormat="1" customHeight="1"/>
    <row r="114" s="184" customFormat="1" customHeight="1"/>
    <row r="115" s="184" customFormat="1" customHeight="1"/>
    <row r="116" s="184" customFormat="1" customHeight="1"/>
    <row r="117" s="184" customFormat="1" customHeight="1"/>
    <row r="118" s="184" customFormat="1" customHeight="1"/>
    <row r="119" s="184" customFormat="1" customHeight="1"/>
    <row r="120" s="184" customFormat="1" customHeight="1"/>
    <row r="121" s="184" customFormat="1" customHeight="1"/>
    <row r="122" s="184" customFormat="1" customHeight="1"/>
    <row r="123" s="184" customFormat="1" customHeight="1"/>
    <row r="124" s="184" customFormat="1" customHeight="1"/>
    <row r="125" s="184" customFormat="1" customHeight="1"/>
    <row r="126" s="184" customFormat="1" customHeight="1"/>
    <row r="127" s="184" customFormat="1" customHeight="1"/>
    <row r="128" s="184" customFormat="1" customHeight="1"/>
    <row r="129" s="184" customFormat="1" customHeight="1"/>
    <row r="130" s="184" customFormat="1" customHeight="1"/>
    <row r="131" s="184" customFormat="1" customHeight="1"/>
    <row r="132" s="184" customFormat="1" customHeight="1"/>
    <row r="133" s="184" customFormat="1" customHeight="1"/>
    <row r="134" s="184" customFormat="1" customHeight="1"/>
    <row r="135" s="184" customFormat="1" customHeight="1"/>
    <row r="136" s="184" customFormat="1" customHeight="1"/>
    <row r="137" s="184" customFormat="1" customHeight="1"/>
    <row r="138" s="184" customFormat="1" customHeight="1"/>
    <row r="139" s="184" customFormat="1" customHeight="1"/>
    <row r="140" s="184" customFormat="1" customHeight="1"/>
    <row r="141" s="184" customFormat="1" customHeight="1"/>
    <row r="142" s="184" customFormat="1" customHeight="1"/>
    <row r="143" s="184" customFormat="1" customHeight="1"/>
    <row r="144" s="184" customFormat="1" customHeight="1"/>
    <row r="145" s="184" customFormat="1" customHeight="1"/>
    <row r="146" s="184" customFormat="1" customHeight="1"/>
    <row r="147" s="184" customFormat="1" customHeight="1"/>
    <row r="148" s="184" customFormat="1" customHeight="1"/>
    <row r="149" s="184" customFormat="1" customHeight="1"/>
    <row r="150" s="184" customFormat="1" customHeight="1"/>
    <row r="151" s="184" customFormat="1" customHeight="1"/>
    <row r="152" s="184" customFormat="1" customHeight="1"/>
    <row r="153" s="184" customFormat="1" customHeight="1"/>
    <row r="154" s="184" customFormat="1" customHeight="1"/>
    <row r="155" s="184" customFormat="1" customHeight="1"/>
    <row r="156" s="184" customFormat="1" customHeight="1"/>
    <row r="157" s="184" customFormat="1" customHeight="1"/>
    <row r="158" s="184" customFormat="1" customHeight="1"/>
    <row r="159" s="184" customFormat="1" customHeight="1"/>
    <row r="160" s="184" customFormat="1" customHeight="1"/>
    <row r="161" s="184" customFormat="1" customHeight="1"/>
    <row r="162" s="184" customFormat="1" customHeight="1"/>
    <row r="163" s="184" customFormat="1" customHeight="1"/>
    <row r="164" s="184" customFormat="1" customHeight="1"/>
    <row r="165" s="184" customFormat="1" customHeight="1"/>
    <row r="166" s="184" customFormat="1" customHeight="1"/>
    <row r="167" s="184" customFormat="1" customHeight="1"/>
    <row r="168" s="184" customFormat="1" customHeight="1"/>
    <row r="169" s="184" customFormat="1" customHeight="1"/>
    <row r="170" s="184" customFormat="1" customHeight="1"/>
    <row r="171" s="184" customFormat="1" customHeight="1"/>
    <row r="172" s="184" customFormat="1" customHeight="1"/>
    <row r="173" s="184" customFormat="1" customHeight="1"/>
    <row r="174" s="184" customFormat="1" customHeight="1"/>
    <row r="175" s="184" customFormat="1" customHeight="1"/>
    <row r="176" s="184" customFormat="1" customHeight="1"/>
    <row r="177" s="184" customFormat="1" customHeight="1"/>
    <row r="178" s="184" customFormat="1" customHeight="1"/>
    <row r="179" s="184" customFormat="1" customHeight="1"/>
    <row r="180" s="184" customFormat="1" customHeight="1"/>
    <row r="181" s="184" customFormat="1" customHeight="1"/>
    <row r="182" s="184" customFormat="1" customHeight="1"/>
    <row r="183" s="184" customFormat="1" customHeight="1"/>
    <row r="184" s="184" customFormat="1" customHeight="1"/>
    <row r="185" s="184" customFormat="1" customHeight="1"/>
    <row r="186" s="184" customFormat="1" customHeight="1"/>
    <row r="187" s="184" customFormat="1" customHeight="1"/>
    <row r="188" s="184" customFormat="1" customHeight="1"/>
    <row r="189" s="184" customFormat="1" customHeight="1"/>
    <row r="190" s="184" customFormat="1" customHeight="1"/>
    <row r="191" s="184" customFormat="1" customHeight="1"/>
    <row r="192" s="184" customFormat="1" customHeight="1"/>
    <row r="193" s="184" customFormat="1" customHeight="1"/>
    <row r="194" s="184" customFormat="1" customHeight="1"/>
    <row r="195" s="184" customFormat="1" customHeight="1"/>
    <row r="196" s="184" customFormat="1" customHeight="1"/>
    <row r="197" s="184" customFormat="1" customHeight="1"/>
    <row r="198" s="184" customFormat="1" customHeight="1"/>
    <row r="199" s="184" customFormat="1" customHeight="1"/>
    <row r="200" s="184" customFormat="1" customHeight="1"/>
    <row r="201" s="184" customFormat="1" customHeight="1"/>
    <row r="202" s="184" customFormat="1" customHeight="1"/>
    <row r="203" s="184" customFormat="1" customHeight="1"/>
    <row r="204" s="184" customFormat="1" customHeight="1"/>
    <row r="205" s="184" customFormat="1" customHeight="1"/>
    <row r="206" s="184" customFormat="1" customHeight="1"/>
    <row r="207" s="184" customFormat="1" customHeight="1"/>
    <row r="208" s="184" customFormat="1" customHeight="1"/>
    <row r="209" s="184" customFormat="1" customHeight="1"/>
    <row r="210" s="184" customFormat="1" customHeight="1"/>
    <row r="211" s="184" customFormat="1" customHeight="1"/>
    <row r="212" s="184" customFormat="1" customHeight="1"/>
    <row r="213" s="184" customFormat="1" customHeight="1"/>
    <row r="214" s="184" customFormat="1" customHeight="1"/>
    <row r="215" s="184" customFormat="1" customHeight="1"/>
    <row r="216" s="184" customFormat="1" customHeight="1"/>
    <row r="217" s="184" customFormat="1" customHeight="1"/>
    <row r="218" s="184" customFormat="1" customHeight="1"/>
    <row r="219" s="184" customFormat="1" customHeight="1"/>
    <row r="220" s="184" customFormat="1" customHeight="1"/>
    <row r="221" s="184" customFormat="1" customHeight="1"/>
    <row r="222" s="184" customFormat="1" customHeight="1"/>
    <row r="223" s="184" customFormat="1" customHeight="1"/>
    <row r="224" s="184" customFormat="1" customHeight="1"/>
    <row r="225" s="184" customFormat="1" customHeight="1"/>
    <row r="226" s="184" customFormat="1" customHeight="1"/>
    <row r="227" s="184" customFormat="1" customHeight="1"/>
    <row r="228" s="184" customFormat="1" customHeight="1"/>
    <row r="229" s="184" customFormat="1" customHeight="1"/>
    <row r="230" s="184" customFormat="1" customHeight="1"/>
    <row r="231" s="184" customFormat="1" customHeight="1"/>
    <row r="232" s="184" customFormat="1" customHeight="1"/>
    <row r="233" s="184" customFormat="1" customHeight="1"/>
    <row r="234" s="184" customFormat="1" customHeight="1"/>
    <row r="235" s="184" customFormat="1" customHeight="1"/>
    <row r="236" s="184" customFormat="1" customHeight="1"/>
    <row r="237" s="184" customFormat="1" customHeight="1"/>
    <row r="238" s="184" customFormat="1" customHeight="1"/>
    <row r="239" s="184" customFormat="1" customHeight="1"/>
    <row r="240" s="184" customFormat="1" customHeight="1"/>
    <row r="241" s="184" customFormat="1" customHeight="1"/>
    <row r="242" s="184" customFormat="1" customHeight="1"/>
    <row r="243" s="184" customFormat="1" customHeight="1"/>
    <row r="244" s="184" customFormat="1" customHeight="1"/>
    <row r="245" s="184" customFormat="1" customHeight="1"/>
    <row r="246" s="184" customFormat="1" customHeight="1"/>
    <row r="247" s="184" customFormat="1" customHeight="1"/>
    <row r="248" s="184" customFormat="1" customHeight="1"/>
    <row r="249" s="184" customFormat="1" customHeight="1"/>
    <row r="250" s="184" customFormat="1" customHeight="1"/>
    <row r="251" s="184" customFormat="1" customHeight="1"/>
    <row r="252" s="184" customFormat="1" customHeight="1"/>
    <row r="253" s="184" customFormat="1" customHeight="1"/>
    <row r="254" s="184" customFormat="1" customHeight="1"/>
    <row r="255" s="184" customFormat="1" customHeight="1"/>
    <row r="256" s="184" customFormat="1" customHeight="1"/>
    <row r="257" s="184" customFormat="1" customHeight="1"/>
    <row r="258" s="184" customFormat="1" customHeight="1"/>
    <row r="259" s="184" customFormat="1" customHeight="1"/>
    <row r="260" s="184" customFormat="1" customHeight="1"/>
    <row r="261" s="184" customFormat="1" customHeight="1"/>
    <row r="262" s="184" customFormat="1" customHeight="1"/>
    <row r="263" s="184" customFormat="1" customHeight="1"/>
    <row r="264" s="184" customFormat="1" customHeight="1"/>
    <row r="265" s="184" customFormat="1" customHeight="1"/>
    <row r="266" s="184" customFormat="1" customHeight="1"/>
    <row r="267" s="184" customFormat="1" customHeight="1"/>
    <row r="268" s="184" customFormat="1" customHeight="1"/>
    <row r="269" s="184" customFormat="1" customHeight="1"/>
    <row r="270" s="184" customFormat="1" customHeight="1"/>
    <row r="271" s="184" customFormat="1" customHeight="1"/>
    <row r="272" s="184" customFormat="1" customHeight="1"/>
    <row r="273" s="184" customFormat="1" customHeight="1"/>
    <row r="274" s="184" customFormat="1" customHeight="1"/>
    <row r="275" s="184" customFormat="1" customHeight="1"/>
    <row r="276" s="184" customFormat="1" customHeight="1"/>
    <row r="277" s="184" customFormat="1" customHeight="1"/>
    <row r="278" s="184" customFormat="1" customHeight="1"/>
    <row r="279" s="184" customFormat="1" customHeight="1"/>
    <row r="280" s="184" customFormat="1" customHeight="1"/>
    <row r="281" s="184" customFormat="1" customHeight="1"/>
    <row r="282" s="184" customFormat="1" customHeight="1"/>
    <row r="283" s="184" customFormat="1" customHeight="1"/>
    <row r="284" s="184" customFormat="1" customHeight="1"/>
    <row r="285" s="184" customFormat="1" customHeight="1"/>
    <row r="286" s="184" customFormat="1" customHeight="1"/>
    <row r="287" s="184" customFormat="1" customHeight="1"/>
    <row r="288" s="184" customFormat="1" customHeight="1"/>
    <row r="289" s="184" customFormat="1" customHeight="1"/>
    <row r="290" s="184" customFormat="1" customHeight="1"/>
    <row r="291" s="184" customFormat="1" customHeight="1"/>
    <row r="292" s="184" customFormat="1" customHeight="1"/>
    <row r="293" s="184" customFormat="1" customHeight="1"/>
    <row r="294" s="184" customFormat="1" customHeight="1"/>
    <row r="295" s="184" customFormat="1" customHeight="1"/>
    <row r="296" s="184" customFormat="1" customHeight="1"/>
    <row r="297" s="184" customFormat="1" customHeight="1"/>
    <row r="298" s="184" customFormat="1" customHeight="1"/>
    <row r="299" s="184" customFormat="1" customHeight="1"/>
    <row r="300" s="184" customFormat="1" customHeight="1"/>
    <row r="301" s="184" customFormat="1" customHeight="1"/>
    <row r="302" s="184" customFormat="1" customHeight="1"/>
    <row r="303" s="184" customFormat="1" customHeight="1"/>
    <row r="304" s="184" customFormat="1" customHeight="1"/>
    <row r="305" s="184" customFormat="1" customHeight="1"/>
    <row r="306" s="184" customFormat="1" customHeight="1"/>
    <row r="307" s="184" customFormat="1" customHeight="1"/>
    <row r="308" s="184" customFormat="1" customHeight="1"/>
    <row r="309" s="184" customFormat="1" customHeight="1"/>
    <row r="310" s="184" customFormat="1" customHeight="1"/>
    <row r="311" s="184" customFormat="1" customHeight="1"/>
    <row r="312" s="184" customFormat="1" customHeight="1"/>
    <row r="313" s="184" customFormat="1" customHeight="1"/>
    <row r="314" s="184" customFormat="1" customHeight="1"/>
    <row r="315" s="184" customFormat="1" customHeight="1"/>
    <row r="316" s="184" customFormat="1" customHeight="1"/>
    <row r="317" s="184" customFormat="1" customHeight="1"/>
    <row r="318" s="184" customFormat="1" customHeight="1"/>
    <row r="319" s="184" customFormat="1" customHeight="1"/>
    <row r="320" s="184" customFormat="1" customHeight="1"/>
    <row r="321" s="184" customFormat="1" customHeight="1"/>
    <row r="322" s="184" customFormat="1" customHeight="1"/>
    <row r="323" s="184" customFormat="1" customHeight="1"/>
    <row r="324" s="184" customFormat="1" customHeight="1"/>
    <row r="325" s="184" customFormat="1" customHeight="1"/>
    <row r="326" s="184" customFormat="1" customHeight="1"/>
    <row r="327" s="184" customFormat="1" customHeight="1"/>
    <row r="328" s="184" customFormat="1" customHeight="1"/>
    <row r="329" s="184" customFormat="1" customHeight="1"/>
    <row r="330" s="184" customFormat="1" customHeight="1"/>
    <row r="331" s="184" customFormat="1" customHeight="1"/>
    <row r="332" s="184" customFormat="1" customHeight="1"/>
    <row r="333" s="184" customFormat="1" customHeight="1"/>
    <row r="334" s="184" customFormat="1" customHeight="1"/>
    <row r="335" s="184" customFormat="1" customHeight="1"/>
    <row r="336" s="184" customFormat="1" customHeight="1"/>
    <row r="337" s="184" customFormat="1" customHeight="1"/>
    <row r="338" s="184" customFormat="1" customHeight="1"/>
    <row r="339" s="184" customFormat="1" customHeight="1"/>
    <row r="340" s="184" customFormat="1" customHeight="1"/>
    <row r="341" s="184" customFormat="1" customHeight="1"/>
    <row r="342" s="184" customFormat="1" customHeight="1"/>
    <row r="343" s="184" customFormat="1" customHeight="1"/>
    <row r="344" s="184" customFormat="1" customHeight="1"/>
    <row r="345" s="184" customFormat="1" customHeight="1"/>
    <row r="346" s="184" customFormat="1" customHeight="1"/>
    <row r="347" s="184" customFormat="1" customHeight="1"/>
    <row r="348" s="184" customFormat="1" customHeight="1"/>
    <row r="349" s="184" customFormat="1" customHeight="1"/>
    <row r="350" s="184" customFormat="1" customHeight="1"/>
    <row r="351" s="184" customFormat="1" customHeight="1"/>
    <row r="352" s="184" customFormat="1" customHeight="1"/>
    <row r="353" s="184" customFormat="1" customHeight="1"/>
    <row r="354" s="184" customFormat="1" customHeight="1"/>
    <row r="355" s="184" customFormat="1" customHeight="1"/>
    <row r="356" s="184" customFormat="1" customHeight="1"/>
    <row r="357" s="184" customFormat="1" customHeight="1"/>
    <row r="358" s="184" customFormat="1" customHeight="1"/>
    <row r="359" s="184" customFormat="1" customHeight="1"/>
    <row r="360" s="184" customFormat="1" customHeight="1"/>
    <row r="361" s="184" customFormat="1" customHeight="1"/>
    <row r="362" s="184" customFormat="1" customHeight="1"/>
    <row r="363" s="184" customFormat="1" customHeight="1"/>
    <row r="364" s="184" customFormat="1" customHeight="1"/>
    <row r="365" s="184" customFormat="1" customHeight="1"/>
    <row r="366" s="184" customFormat="1" customHeight="1"/>
    <row r="367" s="184" customFormat="1" customHeight="1"/>
    <row r="368" s="184" customFormat="1" customHeight="1"/>
    <row r="369" s="184" customFormat="1" customHeight="1"/>
    <row r="370" s="184" customFormat="1" customHeight="1"/>
    <row r="371" s="184" customFormat="1" customHeight="1"/>
    <row r="372" s="184" customFormat="1" customHeight="1"/>
    <row r="373" s="184" customFormat="1" customHeight="1"/>
    <row r="374" s="184" customFormat="1" customHeight="1"/>
    <row r="375" s="184" customFormat="1" customHeight="1"/>
    <row r="376" s="184" customFormat="1" customHeight="1"/>
    <row r="377" s="184" customFormat="1" customHeight="1"/>
    <row r="378" s="184" customFormat="1" customHeight="1"/>
    <row r="379" s="184" customFormat="1" customHeight="1"/>
    <row r="380" s="184" customFormat="1" customHeight="1"/>
    <row r="381" s="184" customFormat="1" customHeight="1"/>
    <row r="382" s="184" customFormat="1" customHeight="1"/>
    <row r="383" s="184" customFormat="1" customHeight="1"/>
    <row r="384" s="184" customFormat="1" customHeight="1"/>
    <row r="385" s="184" customFormat="1" customHeight="1"/>
    <row r="386" s="184" customFormat="1" customHeight="1"/>
    <row r="387" s="184" customFormat="1" customHeight="1"/>
    <row r="388" s="184" customFormat="1" customHeight="1"/>
    <row r="389" s="184" customFormat="1" customHeight="1"/>
    <row r="390" s="184" customFormat="1" customHeight="1"/>
    <row r="391" s="184" customFormat="1" customHeight="1"/>
    <row r="392" s="184" customFormat="1" customHeight="1"/>
    <row r="393" s="184" customFormat="1" customHeight="1"/>
    <row r="394" s="184" customFormat="1" customHeight="1"/>
    <row r="395" s="184" customFormat="1" customHeight="1"/>
    <row r="396" s="184" customFormat="1" customHeight="1"/>
    <row r="397" s="184" customFormat="1" customHeight="1"/>
    <row r="398" s="184" customFormat="1" customHeight="1"/>
    <row r="399" s="184" customFormat="1" customHeight="1"/>
    <row r="400" s="184" customFormat="1" customHeight="1"/>
    <row r="401" s="184" customFormat="1" customHeight="1"/>
    <row r="402" s="184" customFormat="1" customHeight="1"/>
    <row r="403" s="184" customFormat="1" customHeight="1"/>
    <row r="404" s="184" customFormat="1" customHeight="1"/>
    <row r="405" s="184" customFormat="1" customHeight="1"/>
    <row r="406" s="184" customFormat="1" customHeight="1"/>
    <row r="407" s="184" customFormat="1" customHeight="1"/>
    <row r="408" s="184" customFormat="1" customHeight="1"/>
    <row r="409" s="184" customFormat="1" customHeight="1"/>
    <row r="410" s="184" customFormat="1" customHeight="1"/>
    <row r="411" s="184" customFormat="1" customHeight="1"/>
    <row r="412" s="184" customFormat="1" customHeight="1"/>
    <row r="413" s="184" customFormat="1" customHeight="1"/>
    <row r="414" s="184" customFormat="1" customHeight="1"/>
    <row r="415" s="184" customFormat="1" customHeight="1"/>
    <row r="416" s="184" customFormat="1" customHeight="1"/>
    <row r="417" s="184" customFormat="1" customHeight="1"/>
    <row r="418" s="184" customFormat="1" customHeight="1"/>
    <row r="419" s="184" customFormat="1" customHeight="1"/>
    <row r="420" s="184" customFormat="1" customHeight="1"/>
    <row r="421" s="184" customFormat="1" customHeight="1"/>
    <row r="422" s="184" customFormat="1" customHeight="1"/>
    <row r="423" s="184" customFormat="1" customHeight="1"/>
    <row r="424" s="184" customFormat="1" customHeight="1"/>
    <row r="425" s="184" customFormat="1" customHeight="1"/>
    <row r="426" s="184" customFormat="1" customHeight="1"/>
    <row r="427" s="184" customFormat="1" customHeight="1"/>
    <row r="428" s="184" customFormat="1" customHeight="1"/>
    <row r="429" s="184" customFormat="1" customHeight="1"/>
    <row r="430" s="184" customFormat="1" customHeight="1"/>
    <row r="431" s="184" customFormat="1" customHeight="1"/>
    <row r="432" s="184" customFormat="1" customHeight="1"/>
    <row r="433" s="184" customFormat="1" customHeight="1"/>
    <row r="434" s="184" customFormat="1" customHeight="1"/>
    <row r="435" s="184" customFormat="1" customHeight="1"/>
    <row r="436" s="184" customFormat="1" customHeight="1"/>
    <row r="437" s="184" customFormat="1" customHeight="1"/>
    <row r="438" s="184" customFormat="1" customHeight="1"/>
    <row r="439" s="184" customFormat="1" customHeight="1"/>
    <row r="440" s="184" customFormat="1" customHeight="1"/>
    <row r="441" s="184" customFormat="1" customHeight="1"/>
    <row r="442" s="184" customFormat="1" customHeight="1"/>
    <row r="443" s="184" customFormat="1" customHeight="1"/>
    <row r="444" s="184" customFormat="1" customHeight="1"/>
    <row r="445" s="184" customFormat="1" customHeight="1"/>
    <row r="446" s="184" customFormat="1" customHeight="1"/>
    <row r="447" s="184" customFormat="1" customHeight="1"/>
    <row r="448" s="184" customFormat="1" customHeight="1"/>
    <row r="449" s="184" customFormat="1" customHeight="1"/>
    <row r="450" s="184" customFormat="1" customHeight="1"/>
    <row r="451" s="184" customFormat="1" customHeight="1"/>
    <row r="452" s="184" customFormat="1" customHeight="1"/>
    <row r="453" s="184" customFormat="1" customHeight="1"/>
    <row r="454" s="184" customFormat="1" customHeight="1"/>
    <row r="455" s="184" customFormat="1" customHeight="1"/>
    <row r="456" s="184" customFormat="1" customHeight="1"/>
    <row r="457" s="184" customFormat="1" customHeight="1"/>
    <row r="458" s="184" customFormat="1" customHeight="1"/>
    <row r="459" s="184" customFormat="1" customHeight="1"/>
    <row r="460" s="184" customFormat="1" customHeight="1"/>
    <row r="461" s="184" customFormat="1" customHeight="1"/>
    <row r="462" s="184" customFormat="1" customHeight="1"/>
    <row r="463" s="184" customFormat="1" customHeight="1"/>
    <row r="464" s="184" customFormat="1" customHeight="1"/>
    <row r="465" s="184" customFormat="1" customHeight="1"/>
    <row r="466" s="184" customFormat="1" customHeight="1"/>
    <row r="467" s="184" customFormat="1" customHeight="1"/>
    <row r="468" s="184" customFormat="1" customHeight="1"/>
    <row r="469" s="184" customFormat="1" customHeight="1"/>
    <row r="470" s="184" customFormat="1" customHeight="1"/>
    <row r="471" s="184" customFormat="1" customHeight="1"/>
    <row r="472" s="184" customFormat="1" customHeight="1"/>
    <row r="473" s="184" customFormat="1" customHeight="1"/>
    <row r="474" s="184" customFormat="1" customHeight="1"/>
    <row r="475" s="184" customFormat="1" customHeight="1"/>
    <row r="476" s="184" customFormat="1" customHeight="1"/>
    <row r="477" s="184" customFormat="1" customHeight="1"/>
    <row r="478" s="184" customFormat="1" customHeight="1"/>
    <row r="479" s="184" customFormat="1" customHeight="1"/>
    <row r="480" s="184" customFormat="1" customHeight="1"/>
    <row r="481" s="184" customFormat="1" customHeight="1"/>
    <row r="482" s="184" customFormat="1" customHeight="1"/>
    <row r="483" s="184" customFormat="1" customHeight="1"/>
    <row r="484" s="184" customFormat="1" customHeight="1"/>
    <row r="485" s="184" customFormat="1" customHeight="1"/>
    <row r="486" s="184" customFormat="1" customHeight="1"/>
    <row r="487" s="184" customFormat="1" customHeight="1"/>
    <row r="488" s="184" customFormat="1" customHeight="1"/>
    <row r="489" s="184" customFormat="1" customHeight="1"/>
    <row r="490" s="184" customFormat="1" customHeight="1"/>
    <row r="491" s="184" customFormat="1" customHeight="1"/>
    <row r="492" s="184" customFormat="1" customHeight="1"/>
    <row r="493" s="184" customFormat="1" customHeight="1"/>
    <row r="494" s="184" customFormat="1" customHeight="1"/>
    <row r="495" s="184" customFormat="1" customHeight="1"/>
    <row r="496" s="184" customFormat="1" customHeight="1"/>
    <row r="497" s="184" customFormat="1" customHeight="1"/>
    <row r="498" s="184" customFormat="1" customHeight="1"/>
    <row r="499" s="184" customFormat="1" customHeight="1"/>
    <row r="500" s="184" customFormat="1" customHeight="1"/>
    <row r="501" s="184" customFormat="1" customHeight="1"/>
    <row r="502" s="184" customFormat="1" customHeight="1"/>
    <row r="503" s="184" customFormat="1" customHeight="1"/>
    <row r="504" s="184" customFormat="1" customHeight="1"/>
    <row r="505" s="184" customFormat="1" customHeight="1"/>
    <row r="506" s="184" customFormat="1" customHeight="1"/>
    <row r="507" s="184" customFormat="1" customHeight="1"/>
    <row r="508" s="184" customFormat="1" customHeight="1"/>
    <row r="509" s="184" customFormat="1" customHeight="1"/>
    <row r="510" s="184" customFormat="1" customHeight="1"/>
    <row r="511" s="184" customFormat="1" customHeight="1"/>
    <row r="512" s="184" customFormat="1" customHeight="1"/>
    <row r="513" s="184" customFormat="1" customHeight="1"/>
    <row r="514" s="184" customFormat="1" customHeight="1"/>
    <row r="515" s="184" customFormat="1" customHeight="1"/>
    <row r="516" s="184" customFormat="1" customHeight="1"/>
    <row r="517" s="184" customFormat="1" customHeight="1"/>
    <row r="518" s="184" customFormat="1" customHeight="1"/>
    <row r="519" s="184" customFormat="1" customHeight="1"/>
    <row r="520" s="184" customFormat="1" customHeight="1"/>
    <row r="521" s="184" customFormat="1" customHeight="1"/>
    <row r="522" s="184" customFormat="1" customHeight="1"/>
    <row r="523" s="184" customFormat="1" customHeight="1"/>
    <row r="524" s="184" customFormat="1" customHeight="1"/>
    <row r="525" s="184" customFormat="1" customHeight="1"/>
    <row r="526" s="184" customFormat="1" customHeight="1"/>
    <row r="527" s="184" customFormat="1" customHeight="1"/>
    <row r="528" s="184" customFormat="1" customHeight="1"/>
    <row r="529" s="184" customFormat="1" customHeight="1"/>
    <row r="530" s="184" customFormat="1" customHeight="1"/>
    <row r="531" s="184" customFormat="1" customHeight="1"/>
    <row r="532" s="184" customFormat="1" customHeight="1"/>
    <row r="533" s="184" customFormat="1" customHeight="1"/>
    <row r="534" s="184" customFormat="1" customHeight="1"/>
    <row r="535" s="184" customFormat="1" customHeight="1"/>
    <row r="536" s="184" customFormat="1" customHeight="1"/>
    <row r="537" s="184" customFormat="1" customHeight="1"/>
    <row r="538" s="184" customFormat="1" customHeight="1"/>
    <row r="539" s="184" customFormat="1" customHeight="1"/>
    <row r="540" s="184" customFormat="1" customHeight="1"/>
    <row r="541" s="184" customFormat="1" customHeight="1"/>
    <row r="542" s="184" customFormat="1" customHeight="1"/>
    <row r="543" s="184" customFormat="1" customHeight="1"/>
    <row r="544" s="184" customFormat="1" customHeight="1"/>
    <row r="545" s="184" customFormat="1" customHeight="1"/>
    <row r="546" s="184" customFormat="1" customHeight="1"/>
    <row r="547" s="184" customFormat="1" customHeight="1"/>
    <row r="548" s="184" customFormat="1" customHeight="1"/>
    <row r="549" s="184" customFormat="1" customHeight="1"/>
    <row r="550" s="184" customFormat="1" customHeight="1"/>
    <row r="551" s="184" customFormat="1" customHeight="1"/>
    <row r="552" s="184" customFormat="1" customHeight="1"/>
    <row r="553" s="184" customFormat="1" customHeight="1"/>
    <row r="554" s="184" customFormat="1" customHeight="1"/>
    <row r="555" s="184" customFormat="1" customHeight="1"/>
    <row r="556" s="184" customFormat="1" customHeight="1"/>
    <row r="557" s="184" customFormat="1" customHeight="1"/>
    <row r="558" s="184" customFormat="1" customHeight="1"/>
    <row r="559" s="184" customFormat="1" customHeight="1"/>
    <row r="560" s="184" customFormat="1" customHeight="1"/>
    <row r="561" s="184" customFormat="1" customHeight="1"/>
    <row r="562" s="184" customFormat="1" customHeight="1"/>
    <row r="563" s="184" customFormat="1" customHeight="1"/>
    <row r="564" s="184" customFormat="1" customHeight="1"/>
    <row r="565" s="184" customFormat="1" customHeight="1"/>
    <row r="566" s="184" customFormat="1" customHeight="1"/>
    <row r="567" s="184" customFormat="1" customHeight="1"/>
    <row r="568" s="184" customFormat="1" customHeight="1"/>
    <row r="569" s="184" customFormat="1" customHeight="1"/>
    <row r="570" s="184" customFormat="1" customHeight="1"/>
    <row r="571" s="184" customFormat="1" customHeight="1"/>
    <row r="572" s="184" customFormat="1" customHeight="1"/>
    <row r="573" s="184" customFormat="1" customHeight="1"/>
    <row r="574" s="184" customFormat="1" customHeight="1"/>
    <row r="575" s="184" customFormat="1" customHeight="1"/>
    <row r="576" s="184" customFormat="1" customHeight="1"/>
    <row r="577" s="184" customFormat="1" customHeight="1"/>
    <row r="578" s="184" customFormat="1" customHeight="1"/>
    <row r="579" s="184" customFormat="1" customHeight="1"/>
    <row r="580" s="184" customFormat="1" customHeight="1"/>
    <row r="581" s="184" customFormat="1" customHeight="1"/>
    <row r="582" s="184" customFormat="1" customHeight="1"/>
    <row r="583" s="184" customFormat="1" customHeight="1"/>
    <row r="584" s="184" customFormat="1" customHeight="1"/>
    <row r="585" s="184" customFormat="1" customHeight="1"/>
    <row r="586" s="184" customFormat="1" customHeight="1"/>
    <row r="587" s="184" customFormat="1" customHeight="1"/>
    <row r="588" s="184" customFormat="1" customHeight="1"/>
    <row r="589" s="184" customFormat="1" customHeight="1"/>
    <row r="590" s="184" customFormat="1" customHeight="1"/>
    <row r="591" s="184" customFormat="1" customHeight="1"/>
    <row r="592" s="184" customFormat="1" customHeight="1"/>
    <row r="593" s="184" customFormat="1" customHeight="1"/>
    <row r="594" s="184" customFormat="1" customHeight="1"/>
    <row r="595" s="184" customFormat="1" customHeight="1"/>
    <row r="596" s="184" customFormat="1" customHeight="1"/>
    <row r="597" s="184" customFormat="1" customHeight="1"/>
    <row r="598" s="184" customFormat="1" customHeight="1"/>
    <row r="599" s="184" customFormat="1" customHeight="1"/>
    <row r="600" s="184" customFormat="1" customHeight="1"/>
    <row r="601" s="184" customFormat="1" customHeight="1"/>
    <row r="602" s="184" customFormat="1" customHeight="1"/>
    <row r="603" s="184" customFormat="1" customHeight="1"/>
    <row r="604" s="184" customFormat="1" customHeight="1"/>
    <row r="605" s="184" customFormat="1" customHeight="1"/>
    <row r="606" s="184" customFormat="1" customHeight="1"/>
    <row r="607" s="184" customFormat="1" customHeight="1"/>
    <row r="608" s="184" customFormat="1" customHeight="1"/>
    <row r="609" s="184" customFormat="1" customHeight="1"/>
    <row r="610" s="184" customFormat="1" customHeight="1"/>
    <row r="611" s="184" customFormat="1" customHeight="1"/>
    <row r="612" s="184" customFormat="1" customHeight="1"/>
    <row r="613" s="184" customFormat="1" customHeight="1"/>
    <row r="614" s="184" customFormat="1" customHeight="1"/>
    <row r="615" s="184" customFormat="1" customHeight="1"/>
    <row r="616" s="184" customFormat="1" customHeight="1"/>
    <row r="617" s="184" customFormat="1" customHeight="1"/>
    <row r="618" s="184" customFormat="1" customHeight="1"/>
    <row r="619" s="184" customFormat="1" customHeight="1"/>
    <row r="620" s="184" customFormat="1" customHeight="1"/>
    <row r="621" s="184" customFormat="1" customHeight="1"/>
    <row r="622" s="184" customFormat="1" customHeight="1"/>
    <row r="623" s="184" customFormat="1" customHeight="1"/>
    <row r="624" s="184" customFormat="1" customHeight="1"/>
    <row r="625" s="184" customFormat="1" customHeight="1"/>
    <row r="626" s="184" customFormat="1" customHeight="1"/>
    <row r="627" s="184" customFormat="1" customHeight="1"/>
    <row r="628" s="184" customFormat="1" customHeight="1"/>
    <row r="629" s="184" customFormat="1" customHeight="1"/>
    <row r="630" s="184" customFormat="1" customHeight="1"/>
    <row r="631" s="184" customFormat="1" customHeight="1"/>
    <row r="632" s="184" customFormat="1" customHeight="1"/>
    <row r="633" s="184" customFormat="1" customHeight="1"/>
    <row r="634" s="184" customFormat="1" customHeight="1"/>
    <row r="635" s="184" customFormat="1" customHeight="1"/>
    <row r="636" s="184" customFormat="1" customHeight="1"/>
    <row r="637" s="184" customFormat="1" customHeight="1"/>
    <row r="638" s="184" customFormat="1" customHeight="1"/>
    <row r="639" s="184" customFormat="1" customHeight="1"/>
    <row r="640" s="184" customFormat="1" customHeight="1"/>
    <row r="641" s="184" customFormat="1" customHeight="1"/>
    <row r="642" s="184" customFormat="1" customHeight="1"/>
    <row r="643" s="184" customFormat="1" customHeight="1"/>
    <row r="644" s="184" customFormat="1" customHeight="1"/>
    <row r="645" s="184" customFormat="1" customHeight="1"/>
    <row r="646" s="184" customFormat="1" customHeight="1"/>
    <row r="647" s="184" customFormat="1" customHeight="1"/>
    <row r="648" s="184" customFormat="1" customHeight="1"/>
    <row r="649" s="184" customFormat="1" customHeight="1"/>
    <row r="650" s="184" customFormat="1" customHeight="1"/>
    <row r="651" s="184" customFormat="1" customHeight="1"/>
    <row r="652" s="184" customFormat="1" customHeight="1"/>
    <row r="653" s="184" customFormat="1" customHeight="1"/>
    <row r="654" s="184" customFormat="1" customHeight="1"/>
    <row r="655" s="184" customFormat="1" customHeight="1"/>
    <row r="656" s="184" customFormat="1" customHeight="1"/>
    <row r="657" s="184" customFormat="1" customHeight="1"/>
    <row r="658" s="184" customFormat="1" customHeight="1"/>
    <row r="659" s="184" customFormat="1" customHeight="1"/>
    <row r="660" s="184" customFormat="1" customHeight="1"/>
    <row r="661" s="184" customFormat="1" customHeight="1"/>
    <row r="662" s="184" customFormat="1" customHeight="1"/>
    <row r="663" s="184" customFormat="1" customHeight="1"/>
    <row r="664" s="184" customFormat="1" customHeight="1"/>
    <row r="665" s="184" customFormat="1" customHeight="1"/>
    <row r="666" s="184" customFormat="1" customHeight="1"/>
    <row r="667" s="184" customFormat="1" customHeight="1"/>
    <row r="668" s="184" customFormat="1" customHeight="1"/>
    <row r="669" s="184" customFormat="1" customHeight="1"/>
    <row r="670" s="184" customFormat="1" customHeight="1"/>
    <row r="671" s="184" customFormat="1" customHeight="1"/>
    <row r="672" s="184" customFormat="1" customHeight="1"/>
    <row r="673" s="184" customFormat="1" customHeight="1"/>
    <row r="674" s="184" customFormat="1" customHeight="1"/>
    <row r="675" s="184" customFormat="1" customHeight="1"/>
    <row r="676" s="184" customFormat="1" customHeight="1"/>
    <row r="677" s="184" customFormat="1" customHeight="1"/>
    <row r="678" s="184" customFormat="1" customHeight="1"/>
    <row r="679" s="184" customFormat="1" customHeight="1"/>
    <row r="680" s="184" customFormat="1" customHeight="1"/>
    <row r="681" s="184" customFormat="1" customHeight="1"/>
    <row r="682" s="184" customFormat="1" customHeight="1"/>
    <row r="683" s="184" customFormat="1" customHeight="1"/>
    <row r="684" s="184" customFormat="1" customHeight="1"/>
    <row r="685" s="184" customFormat="1" customHeight="1"/>
    <row r="686" s="184" customFormat="1" customHeight="1"/>
    <row r="687" s="184" customFormat="1" customHeight="1"/>
    <row r="688" s="184" customFormat="1" customHeight="1"/>
    <row r="689" s="184" customFormat="1" customHeight="1"/>
    <row r="690" s="184" customFormat="1" customHeight="1"/>
    <row r="691" s="184" customFormat="1" customHeight="1"/>
    <row r="692" s="184" customFormat="1" customHeight="1"/>
    <row r="693" s="184" customFormat="1" customHeight="1"/>
    <row r="694" s="184" customFormat="1" customHeight="1"/>
    <row r="695" s="184" customFormat="1" customHeight="1"/>
    <row r="696" s="184" customFormat="1" customHeight="1"/>
    <row r="697" s="184" customFormat="1" customHeight="1"/>
    <row r="698" s="184" customFormat="1" customHeight="1"/>
    <row r="699" s="184" customFormat="1" customHeight="1"/>
    <row r="700" s="184" customFormat="1" customHeight="1"/>
    <row r="701" s="184" customFormat="1" customHeight="1"/>
    <row r="702" s="184" customFormat="1" customHeight="1"/>
    <row r="703" s="184" customFormat="1" customHeight="1"/>
    <row r="704" s="184" customFormat="1" customHeight="1"/>
    <row r="705" s="184" customFormat="1" customHeight="1"/>
    <row r="706" s="184" customFormat="1" customHeight="1"/>
    <row r="707" s="184" customFormat="1" customHeight="1"/>
    <row r="708" s="184" customFormat="1" customHeight="1"/>
    <row r="709" s="184" customFormat="1" customHeight="1"/>
    <row r="710" s="184" customFormat="1" customHeight="1"/>
    <row r="711" s="184" customFormat="1" customHeight="1"/>
    <row r="712" s="184" customFormat="1" customHeight="1"/>
    <row r="713" s="184" customFormat="1" customHeight="1"/>
    <row r="714" s="184" customFormat="1" customHeight="1"/>
    <row r="715" s="184" customFormat="1" customHeight="1"/>
    <row r="716" s="184" customFormat="1" customHeight="1"/>
    <row r="717" s="184" customFormat="1" customHeight="1"/>
    <row r="718" s="184" customFormat="1" customHeight="1"/>
    <row r="719" s="184" customFormat="1" customHeight="1"/>
    <row r="720" s="184" customFormat="1" customHeight="1"/>
    <row r="721" s="184" customFormat="1" customHeight="1"/>
    <row r="722" s="184" customFormat="1" customHeight="1"/>
    <row r="723" s="184" customFormat="1" customHeight="1"/>
    <row r="724" s="184" customFormat="1" customHeight="1"/>
    <row r="725" s="184" customFormat="1" customHeight="1"/>
    <row r="726" s="184" customFormat="1" customHeight="1"/>
    <row r="727" s="184" customFormat="1" customHeight="1"/>
    <row r="728" s="184" customFormat="1" customHeight="1"/>
    <row r="729" s="184" customFormat="1" customHeight="1"/>
    <row r="730" s="184" customFormat="1" customHeight="1"/>
    <row r="731" s="184" customFormat="1" customHeight="1"/>
    <row r="732" s="184" customFormat="1" customHeight="1"/>
    <row r="733" s="184" customFormat="1" customHeight="1"/>
    <row r="734" s="184" customFormat="1" customHeight="1"/>
    <row r="735" s="184" customFormat="1" customHeight="1"/>
    <row r="736" s="184" customFormat="1" customHeight="1"/>
    <row r="737" s="184" customFormat="1" customHeight="1"/>
    <row r="738" s="184" customFormat="1" customHeight="1"/>
    <row r="739" s="184" customFormat="1" customHeight="1"/>
    <row r="740" s="184" customFormat="1" customHeight="1"/>
    <row r="741" s="184" customFormat="1" customHeight="1"/>
    <row r="742" s="184" customFormat="1" customHeight="1"/>
    <row r="743" s="184" customFormat="1" customHeight="1"/>
    <row r="744" s="184" customFormat="1" customHeight="1"/>
    <row r="745" s="184" customFormat="1" customHeight="1"/>
    <row r="746" s="184" customFormat="1" customHeight="1"/>
    <row r="747" s="184" customFormat="1" customHeight="1"/>
    <row r="748" s="184" customFormat="1" customHeight="1"/>
    <row r="749" s="184" customFormat="1" customHeight="1"/>
    <row r="750" s="184" customFormat="1" customHeight="1"/>
    <row r="751" s="184" customFormat="1" customHeight="1"/>
    <row r="752" s="184" customFormat="1" customHeight="1"/>
    <row r="753" s="184" customFormat="1" customHeight="1"/>
    <row r="754" s="184" customFormat="1" customHeight="1"/>
    <row r="755" s="184" customFormat="1" customHeight="1"/>
    <row r="756" s="184" customFormat="1" customHeight="1"/>
    <row r="757" s="184" customFormat="1" customHeight="1"/>
    <row r="758" s="184" customFormat="1" customHeight="1"/>
    <row r="759" s="184" customFormat="1" customHeight="1"/>
    <row r="760" s="184" customFormat="1" customHeight="1"/>
    <row r="761" s="184" customFormat="1" customHeight="1"/>
    <row r="762" s="184" customFormat="1" customHeight="1"/>
    <row r="763" s="184" customFormat="1" customHeight="1"/>
    <row r="764" s="184" customFormat="1" customHeight="1"/>
    <row r="765" s="184" customFormat="1" customHeight="1"/>
    <row r="766" s="184" customFormat="1" customHeight="1"/>
    <row r="767" s="184" customFormat="1" customHeight="1"/>
    <row r="768" s="184" customFormat="1" customHeight="1"/>
    <row r="769" s="184" customFormat="1" customHeight="1"/>
    <row r="770" s="184" customFormat="1" customHeight="1"/>
    <row r="771" s="184" customFormat="1" customHeight="1"/>
    <row r="772" s="184" customFormat="1" customHeight="1"/>
    <row r="773" s="184" customFormat="1" customHeight="1"/>
    <row r="774" s="184" customFormat="1" customHeight="1"/>
    <row r="775" s="184" customFormat="1" customHeight="1"/>
    <row r="776" s="184" customFormat="1" customHeight="1"/>
    <row r="777" s="184" customFormat="1" customHeight="1"/>
    <row r="778" s="184" customFormat="1" customHeight="1"/>
    <row r="779" s="184" customFormat="1" customHeight="1"/>
    <row r="780" s="184" customFormat="1" customHeight="1"/>
    <row r="781" s="184" customFormat="1" customHeight="1"/>
    <row r="782" s="184" customFormat="1" customHeight="1"/>
    <row r="783" s="184" customFormat="1" customHeight="1"/>
    <row r="784" s="184" customFormat="1" customHeight="1"/>
    <row r="785" s="184" customFormat="1" customHeight="1"/>
    <row r="786" s="184" customFormat="1" customHeight="1"/>
    <row r="787" s="184" customFormat="1" customHeight="1"/>
    <row r="788" s="184" customFormat="1" customHeight="1"/>
    <row r="789" s="184" customFormat="1" customHeight="1"/>
    <row r="790" s="184" customFormat="1" customHeight="1"/>
    <row r="791" s="184" customFormat="1" customHeight="1"/>
    <row r="792" s="184" customFormat="1" customHeight="1"/>
    <row r="793" s="184" customFormat="1" customHeight="1"/>
    <row r="794" s="184" customFormat="1" customHeight="1"/>
    <row r="795" s="184" customFormat="1" customHeight="1"/>
    <row r="796" s="184" customFormat="1" customHeight="1"/>
    <row r="797" s="184" customFormat="1" customHeight="1"/>
    <row r="798" s="184" customFormat="1" customHeight="1"/>
    <row r="799" s="184" customFormat="1" customHeight="1"/>
    <row r="800" s="184" customFormat="1" customHeight="1"/>
    <row r="801" s="184" customFormat="1" customHeight="1"/>
    <row r="802" s="184" customFormat="1" customHeight="1"/>
    <row r="803" s="184" customFormat="1" customHeight="1"/>
    <row r="804" s="184" customFormat="1" customHeight="1"/>
    <row r="805" s="184" customFormat="1" customHeight="1"/>
    <row r="806" s="184" customFormat="1" customHeight="1"/>
    <row r="807" s="184" customFormat="1" customHeight="1"/>
    <row r="808" s="184" customFormat="1" customHeight="1"/>
    <row r="809" s="184" customFormat="1" customHeight="1"/>
    <row r="810" s="184" customFormat="1" customHeight="1"/>
    <row r="811" s="184" customFormat="1" customHeight="1"/>
    <row r="812" s="184" customFormat="1" customHeight="1"/>
    <row r="813" s="184" customFormat="1" customHeight="1"/>
    <row r="814" s="184" customFormat="1" customHeight="1"/>
    <row r="815" s="184" customFormat="1" customHeight="1"/>
    <row r="816" s="184" customFormat="1" customHeight="1"/>
    <row r="817" s="184" customFormat="1" customHeight="1"/>
    <row r="818" s="184" customFormat="1" customHeight="1"/>
    <row r="819" s="184" customFormat="1" customHeight="1"/>
    <row r="820" s="184" customFormat="1" customHeight="1"/>
    <row r="821" s="184" customFormat="1" customHeight="1"/>
    <row r="822" s="184" customFormat="1" customHeight="1"/>
    <row r="823" s="184" customFormat="1" customHeight="1"/>
    <row r="824" s="184" customFormat="1" customHeight="1"/>
    <row r="825" s="184" customFormat="1" customHeight="1"/>
    <row r="826" s="184" customFormat="1" customHeight="1"/>
    <row r="827" s="184" customFormat="1" customHeight="1"/>
    <row r="828" s="184" customFormat="1" customHeight="1"/>
    <row r="829" s="184" customFormat="1" customHeight="1"/>
    <row r="830" s="184" customFormat="1" customHeight="1"/>
    <row r="831" s="184" customFormat="1" customHeight="1"/>
    <row r="832" s="184" customFormat="1" customHeight="1"/>
    <row r="833" s="184" customFormat="1" customHeight="1"/>
    <row r="834" s="184" customFormat="1" customHeight="1"/>
    <row r="835" s="184" customFormat="1" customHeight="1"/>
    <row r="836" s="184" customFormat="1" customHeight="1"/>
    <row r="837" s="184" customFormat="1" customHeight="1"/>
    <row r="838" s="184" customFormat="1" customHeight="1"/>
    <row r="839" s="184" customFormat="1" customHeight="1"/>
    <row r="840" s="184" customFormat="1" customHeight="1"/>
    <row r="841" s="184" customFormat="1" customHeight="1"/>
    <row r="842" s="184" customFormat="1" customHeight="1"/>
    <row r="843" s="184" customFormat="1" customHeight="1"/>
    <row r="844" s="184" customFormat="1" customHeight="1"/>
    <row r="845" s="184" customFormat="1" customHeight="1"/>
    <row r="846" s="184" customFormat="1" customHeight="1"/>
    <row r="847" s="184" customFormat="1" customHeight="1"/>
    <row r="848" s="184" customFormat="1" customHeight="1"/>
    <row r="849" s="184" customFormat="1" customHeight="1"/>
    <row r="850" s="184" customFormat="1" customHeight="1"/>
    <row r="851" s="184" customFormat="1" customHeight="1"/>
    <row r="852" s="184" customFormat="1" customHeight="1"/>
    <row r="853" s="184" customFormat="1" customHeight="1"/>
    <row r="854" s="184" customFormat="1" customHeight="1"/>
    <row r="855" s="184" customFormat="1" customHeight="1"/>
    <row r="856" s="184" customFormat="1" customHeight="1"/>
    <row r="857" s="184" customFormat="1" customHeight="1"/>
    <row r="858" s="184" customFormat="1" customHeight="1"/>
    <row r="859" s="184" customFormat="1" customHeight="1"/>
    <row r="860" s="184" customFormat="1" customHeight="1"/>
    <row r="861" s="184" customFormat="1" customHeight="1"/>
    <row r="862" s="184" customFormat="1" customHeight="1"/>
    <row r="863" s="184" customFormat="1" customHeight="1"/>
    <row r="864" s="184" customFormat="1" customHeight="1"/>
    <row r="865" s="184" customFormat="1" customHeight="1"/>
    <row r="866" s="184" customFormat="1" customHeight="1"/>
    <row r="867" s="184" customFormat="1" customHeight="1"/>
    <row r="868" s="184" customFormat="1" customHeight="1"/>
    <row r="869" s="184" customFormat="1" customHeight="1"/>
    <row r="870" s="184" customFormat="1" customHeight="1"/>
    <row r="871" s="184" customFormat="1" customHeight="1"/>
    <row r="872" s="184" customFormat="1" customHeight="1"/>
    <row r="873" s="184" customFormat="1" customHeight="1"/>
    <row r="874" s="184" customFormat="1" customHeight="1"/>
    <row r="875" s="184" customFormat="1" customHeight="1"/>
    <row r="876" s="184" customFormat="1" customHeight="1"/>
    <row r="877" s="184" customFormat="1" customHeight="1"/>
    <row r="878" s="184" customFormat="1" customHeight="1"/>
    <row r="879" s="184" customFormat="1" customHeight="1"/>
    <row r="880" s="184" customFormat="1" customHeight="1"/>
    <row r="881" s="184" customFormat="1" customHeight="1"/>
    <row r="882" s="184" customFormat="1" customHeight="1"/>
    <row r="883" s="184" customFormat="1" customHeight="1"/>
    <row r="884" s="184" customFormat="1" customHeight="1"/>
    <row r="885" s="184" customFormat="1" customHeight="1"/>
    <row r="886" s="184" customFormat="1" customHeight="1"/>
    <row r="887" s="184" customFormat="1" customHeight="1"/>
    <row r="888" s="184" customFormat="1" customHeight="1"/>
    <row r="889" s="184" customFormat="1" customHeight="1"/>
    <row r="890" s="184" customFormat="1" customHeight="1"/>
    <row r="891" s="184" customFormat="1" customHeight="1"/>
    <row r="892" s="184" customFormat="1" customHeight="1"/>
    <row r="893" s="184" customFormat="1" customHeight="1"/>
    <row r="894" s="184" customFormat="1" customHeight="1"/>
    <row r="895" s="184" customFormat="1" customHeight="1"/>
    <row r="896" s="184" customFormat="1" customHeight="1"/>
    <row r="897" s="184" customFormat="1" customHeight="1"/>
    <row r="898" s="184" customFormat="1" customHeight="1"/>
    <row r="899" s="184" customFormat="1" customHeight="1"/>
    <row r="900" s="184" customFormat="1" customHeight="1"/>
    <row r="901" s="184" customFormat="1" customHeight="1"/>
    <row r="902" s="184" customFormat="1" customHeight="1"/>
    <row r="903" s="184" customFormat="1" customHeight="1"/>
    <row r="904" s="184" customFormat="1" customHeight="1"/>
    <row r="905" s="184" customFormat="1" customHeight="1"/>
    <row r="906" s="184" customFormat="1" customHeight="1"/>
    <row r="907" s="184" customFormat="1" customHeight="1"/>
    <row r="908" s="184" customFormat="1" customHeight="1"/>
    <row r="909" s="184" customFormat="1" customHeight="1"/>
    <row r="910" s="184" customFormat="1" customHeight="1"/>
    <row r="911" s="184" customFormat="1" customHeight="1"/>
    <row r="912" s="184" customFormat="1" customHeight="1"/>
    <row r="913" s="184" customFormat="1" customHeight="1"/>
    <row r="914" s="184" customFormat="1" customHeight="1"/>
    <row r="915" s="184" customFormat="1" customHeight="1"/>
    <row r="916" s="184" customFormat="1" customHeight="1"/>
    <row r="917" s="184" customFormat="1" customHeight="1"/>
    <row r="918" s="184" customFormat="1" customHeight="1"/>
    <row r="919" s="184" customFormat="1" customHeight="1"/>
    <row r="920" s="184" customFormat="1" customHeight="1"/>
    <row r="921" s="184" customFormat="1" customHeight="1"/>
    <row r="922" s="184" customFormat="1" customHeight="1"/>
    <row r="923" s="184" customFormat="1" customHeight="1"/>
    <row r="924" s="184" customFormat="1" customHeight="1"/>
    <row r="925" s="184" customFormat="1" customHeight="1"/>
    <row r="926" s="184" customFormat="1" customHeight="1"/>
    <row r="927" s="184" customFormat="1" customHeight="1"/>
    <row r="928" s="184" customFormat="1" customHeight="1"/>
    <row r="929" s="184" customFormat="1" customHeight="1"/>
    <row r="930" s="184" customFormat="1" customHeight="1"/>
    <row r="931" s="184" customFormat="1" customHeight="1"/>
    <row r="932" s="184" customFormat="1" customHeight="1"/>
    <row r="933" s="184" customFormat="1" customHeight="1"/>
    <row r="934" s="184" customFormat="1" customHeight="1"/>
    <row r="935" s="184" customFormat="1" customHeight="1"/>
    <row r="936" s="184" customFormat="1" customHeight="1"/>
    <row r="937" s="184" customFormat="1" customHeight="1"/>
    <row r="938" s="184" customFormat="1" customHeight="1"/>
    <row r="939" s="184" customFormat="1" customHeight="1"/>
    <row r="940" s="184" customFormat="1" customHeight="1"/>
    <row r="941" s="184" customFormat="1" customHeight="1"/>
    <row r="942" s="184" customFormat="1" customHeight="1"/>
    <row r="943" s="184" customFormat="1" customHeight="1"/>
    <row r="944" s="184" customFormat="1" customHeight="1"/>
    <row r="945" s="184" customFormat="1" customHeight="1"/>
    <row r="946" s="184" customFormat="1" customHeight="1"/>
    <row r="947" s="184" customFormat="1" customHeight="1"/>
    <row r="948" s="184" customFormat="1" customHeight="1"/>
    <row r="949" s="184" customFormat="1" customHeight="1"/>
    <row r="950" s="184" customFormat="1" customHeight="1"/>
    <row r="951" s="184" customFormat="1" customHeight="1"/>
    <row r="952" s="184" customFormat="1" customHeight="1"/>
    <row r="953" s="184" customFormat="1" customHeight="1"/>
    <row r="954" s="184" customFormat="1" customHeight="1"/>
    <row r="955" s="184" customFormat="1" customHeight="1"/>
    <row r="956" s="184" customFormat="1" customHeight="1"/>
    <row r="957" s="184" customFormat="1" customHeight="1"/>
    <row r="958" s="184" customFormat="1" customHeight="1"/>
    <row r="959" s="184" customFormat="1" customHeight="1"/>
    <row r="960" s="184" customFormat="1" customHeight="1"/>
    <row r="961" s="184" customFormat="1" customHeight="1"/>
    <row r="962" s="184" customFormat="1" customHeight="1"/>
    <row r="963" s="184" customFormat="1" customHeight="1"/>
    <row r="964" s="184" customFormat="1" customHeight="1"/>
    <row r="965" s="184" customFormat="1" customHeight="1"/>
    <row r="966" s="184" customFormat="1" customHeight="1"/>
    <row r="967" s="184" customFormat="1" customHeight="1"/>
    <row r="968" s="184" customFormat="1" customHeight="1"/>
    <row r="969" s="184" customFormat="1" customHeight="1"/>
    <row r="970" s="184" customFormat="1" customHeight="1"/>
    <row r="971" s="184" customFormat="1" customHeight="1"/>
    <row r="972" s="184" customFormat="1" customHeight="1"/>
    <row r="973" s="184" customFormat="1" customHeight="1"/>
    <row r="974" s="184" customFormat="1" customHeight="1"/>
    <row r="975" s="184" customFormat="1" customHeight="1"/>
    <row r="976" s="184" customFormat="1" customHeight="1"/>
    <row r="977" s="184" customFormat="1" customHeight="1"/>
    <row r="978" s="184" customFormat="1" customHeight="1"/>
    <row r="979" s="184" customFormat="1" customHeight="1"/>
    <row r="980" s="184" customFormat="1" customHeight="1"/>
    <row r="981" s="184" customFormat="1" customHeight="1"/>
    <row r="982" s="184" customFormat="1" customHeight="1"/>
    <row r="983" s="184" customFormat="1" customHeight="1"/>
    <row r="984" s="184" customFormat="1" customHeight="1"/>
    <row r="985" s="184" customFormat="1" customHeight="1"/>
    <row r="986" s="184" customFormat="1" customHeight="1"/>
    <row r="987" s="184" customFormat="1" customHeight="1"/>
    <row r="988" s="184" customFormat="1" customHeight="1"/>
    <row r="989" s="184" customFormat="1" customHeight="1"/>
    <row r="990" s="184" customFormat="1" customHeight="1"/>
    <row r="991" s="184" customFormat="1" customHeight="1"/>
    <row r="992" s="184" customFormat="1" customHeight="1"/>
    <row r="993" s="184" customFormat="1" customHeight="1"/>
    <row r="994" s="184" customFormat="1" customHeight="1"/>
    <row r="995" s="184" customFormat="1" customHeight="1"/>
    <row r="996" s="184" customFormat="1" customHeight="1"/>
    <row r="997" s="184" customFormat="1" customHeight="1"/>
    <row r="998" s="184" customFormat="1" customHeight="1"/>
    <row r="999" s="184" customFormat="1" customHeight="1"/>
    <row r="1000" s="184" customFormat="1" customHeight="1"/>
    <row r="1001" s="184" customFormat="1" customHeight="1"/>
    <row r="1002" s="184" customFormat="1" customHeight="1"/>
    <row r="1003" s="184" customFormat="1" customHeight="1"/>
    <row r="1004" s="184" customFormat="1" customHeight="1"/>
    <row r="1005" s="184" customFormat="1" customHeight="1"/>
  </sheetData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O998"/>
  <sheetViews>
    <sheetView showZeros="0" workbookViewId="0">
      <pane xSplit="1" ySplit="4" topLeftCell="B18" activePane="bottomRight" state="frozen"/>
      <selection/>
      <selection pane="topRight"/>
      <selection pane="bottomLeft"/>
      <selection pane="bottomRight" activeCell="F16" sqref="F16"/>
    </sheetView>
  </sheetViews>
  <sheetFormatPr defaultColWidth="8.75" defaultRowHeight="21" customHeight="1"/>
  <cols>
    <col min="1" max="1" width="43.875" style="185" customWidth="1"/>
    <col min="2" max="2" width="28.25" style="185" customWidth="1"/>
    <col min="3" max="27" width="9" style="185" customWidth="1"/>
    <col min="28" max="16384" width="8.75" style="185"/>
  </cols>
  <sheetData>
    <row r="1" s="181" customFormat="1" ht="19.5" customHeight="1" spans="1:1">
      <c r="A1" s="172" t="s">
        <v>1256</v>
      </c>
    </row>
    <row r="2" s="182" customFormat="1" ht="48.75" customHeight="1" spans="1:2">
      <c r="A2" s="186" t="s">
        <v>1257</v>
      </c>
      <c r="B2" s="186"/>
    </row>
    <row r="3" s="159" customFormat="1" ht="24" customHeight="1" spans="1:223">
      <c r="A3" s="161"/>
      <c r="B3" s="187" t="s">
        <v>126</v>
      </c>
      <c r="C3" s="188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</row>
    <row r="4" s="183" customFormat="1" ht="24" customHeight="1" spans="1:2">
      <c r="A4" s="163" t="s">
        <v>76</v>
      </c>
      <c r="B4" s="178" t="s">
        <v>91</v>
      </c>
    </row>
    <row r="5" s="184" customFormat="1" ht="24" customHeight="1" spans="1:2">
      <c r="A5" s="189" t="s">
        <v>1204</v>
      </c>
      <c r="B5" s="190"/>
    </row>
    <row r="6" s="184" customFormat="1" ht="24" customHeight="1" spans="1:2">
      <c r="A6" s="191" t="s">
        <v>1221</v>
      </c>
      <c r="B6" s="192"/>
    </row>
    <row r="7" s="184" customFormat="1" ht="24" customHeight="1" spans="1:2">
      <c r="A7" s="191" t="s">
        <v>1223</v>
      </c>
      <c r="B7" s="192"/>
    </row>
    <row r="8" s="184" customFormat="1" ht="24" customHeight="1" spans="1:2">
      <c r="A8" s="191" t="s">
        <v>1225</v>
      </c>
      <c r="B8" s="192"/>
    </row>
    <row r="9" s="184" customFormat="1" ht="24" customHeight="1" spans="1:2">
      <c r="A9" s="191" t="s">
        <v>1227</v>
      </c>
      <c r="B9" s="192"/>
    </row>
    <row r="10" s="184" customFormat="1" ht="24" customHeight="1" spans="1:2">
      <c r="A10" s="191" t="s">
        <v>1229</v>
      </c>
      <c r="B10" s="192"/>
    </row>
    <row r="11" s="184" customFormat="1" ht="24" customHeight="1" spans="1:2">
      <c r="A11" s="191" t="s">
        <v>1206</v>
      </c>
      <c r="B11" s="192"/>
    </row>
    <row r="12" s="184" customFormat="1" ht="24" customHeight="1" spans="1:2">
      <c r="A12" s="191" t="s">
        <v>1232</v>
      </c>
      <c r="B12" s="192"/>
    </row>
    <row r="13" s="184" customFormat="1" ht="24" customHeight="1" spans="1:2">
      <c r="A13" s="191" t="s">
        <v>1234</v>
      </c>
      <c r="B13" s="192"/>
    </row>
    <row r="14" s="184" customFormat="1" ht="24" customHeight="1" spans="1:2">
      <c r="A14" s="191" t="s">
        <v>1236</v>
      </c>
      <c r="B14" s="192"/>
    </row>
    <row r="15" s="184" customFormat="1" ht="24" customHeight="1" spans="1:2">
      <c r="A15" s="191" t="s">
        <v>1238</v>
      </c>
      <c r="B15" s="192"/>
    </row>
    <row r="16" s="184" customFormat="1" ht="24" customHeight="1" spans="1:2">
      <c r="A16" s="191" t="s">
        <v>1240</v>
      </c>
      <c r="B16" s="192"/>
    </row>
    <row r="17" s="184" customFormat="1" ht="24" customHeight="1" spans="1:2">
      <c r="A17" s="191" t="s">
        <v>1242</v>
      </c>
      <c r="B17" s="192"/>
    </row>
    <row r="18" s="184" customFormat="1" ht="24" customHeight="1" spans="1:2">
      <c r="A18" s="191" t="s">
        <v>1244</v>
      </c>
      <c r="B18" s="192"/>
    </row>
    <row r="19" s="184" customFormat="1" ht="24" customHeight="1" spans="1:2">
      <c r="A19" s="191" t="s">
        <v>1212</v>
      </c>
      <c r="B19" s="192"/>
    </row>
    <row r="20" s="184" customFormat="1" ht="24" customHeight="1" spans="1:2">
      <c r="A20" s="191" t="s">
        <v>1212</v>
      </c>
      <c r="B20" s="192"/>
    </row>
    <row r="21" s="184" customFormat="1" ht="24" customHeight="1" spans="1:2">
      <c r="A21" s="164" t="s">
        <v>1258</v>
      </c>
      <c r="B21" s="192"/>
    </row>
    <row r="22" s="184" customFormat="1" ht="24" customHeight="1" spans="1:2">
      <c r="A22" s="191" t="s">
        <v>59</v>
      </c>
      <c r="B22" s="192"/>
    </row>
    <row r="23" s="184" customFormat="1" ht="24" customHeight="1" spans="1:2">
      <c r="A23" s="163" t="s">
        <v>1259</v>
      </c>
      <c r="B23" s="192"/>
    </row>
    <row r="24" s="184" customFormat="1" customHeight="1"/>
    <row r="25" s="184" customFormat="1" customHeight="1"/>
    <row r="26" s="184" customFormat="1" customHeight="1"/>
    <row r="27" s="184" customFormat="1" customHeight="1"/>
    <row r="28" s="184" customFormat="1" customHeight="1"/>
    <row r="29" s="184" customFormat="1" customHeight="1"/>
    <row r="30" s="184" customFormat="1" customHeight="1"/>
    <row r="31" s="184" customFormat="1" customHeight="1"/>
    <row r="32" s="184" customFormat="1" customHeight="1"/>
    <row r="33" s="184" customFormat="1" customHeight="1"/>
    <row r="34" s="184" customFormat="1" customHeight="1"/>
    <row r="35" s="184" customFormat="1" customHeight="1"/>
    <row r="36" s="184" customFormat="1" customHeight="1"/>
    <row r="37" s="184" customFormat="1" customHeight="1"/>
    <row r="38" s="184" customFormat="1" customHeight="1"/>
    <row r="39" s="184" customFormat="1" customHeight="1"/>
    <row r="40" s="184" customFormat="1" customHeight="1"/>
    <row r="41" s="184" customFormat="1" customHeight="1"/>
    <row r="42" s="184" customFormat="1" customHeight="1"/>
    <row r="43" s="184" customFormat="1" customHeight="1"/>
    <row r="44" s="184" customFormat="1" customHeight="1"/>
    <row r="45" s="184" customFormat="1" customHeight="1"/>
    <row r="46" s="184" customFormat="1" customHeight="1"/>
    <row r="47" s="184" customFormat="1" customHeight="1"/>
    <row r="48" s="184" customFormat="1" customHeight="1"/>
    <row r="49" s="184" customFormat="1" customHeight="1"/>
    <row r="50" s="184" customFormat="1" customHeight="1"/>
    <row r="51" s="184" customFormat="1" customHeight="1"/>
    <row r="52" s="184" customFormat="1" customHeight="1"/>
    <row r="53" s="184" customFormat="1" customHeight="1"/>
    <row r="54" s="184" customFormat="1" customHeight="1"/>
    <row r="55" s="184" customFormat="1" customHeight="1"/>
    <row r="56" s="184" customFormat="1" customHeight="1"/>
    <row r="57" s="184" customFormat="1" customHeight="1"/>
    <row r="58" s="184" customFormat="1" customHeight="1"/>
    <row r="59" s="184" customFormat="1" customHeight="1"/>
    <row r="60" s="184" customFormat="1" customHeight="1"/>
    <row r="61" s="184" customFormat="1" customHeight="1"/>
    <row r="62" s="184" customFormat="1" customHeight="1"/>
    <row r="63" s="184" customFormat="1" customHeight="1"/>
    <row r="64" s="184" customFormat="1" customHeight="1"/>
    <row r="65" s="184" customFormat="1" customHeight="1"/>
    <row r="66" s="184" customFormat="1" customHeight="1"/>
    <row r="67" s="184" customFormat="1" customHeight="1"/>
    <row r="68" s="184" customFormat="1" customHeight="1"/>
    <row r="69" s="184" customFormat="1" customHeight="1"/>
    <row r="70" s="184" customFormat="1" customHeight="1"/>
    <row r="71" s="184" customFormat="1" customHeight="1"/>
    <row r="72" s="184" customFormat="1" customHeight="1"/>
    <row r="73" s="184" customFormat="1" customHeight="1"/>
    <row r="74" s="184" customFormat="1" customHeight="1"/>
    <row r="75" s="184" customFormat="1" customHeight="1"/>
    <row r="76" s="184" customFormat="1" customHeight="1"/>
    <row r="77" s="184" customFormat="1" customHeight="1"/>
    <row r="78" s="184" customFormat="1" customHeight="1"/>
    <row r="79" s="184" customFormat="1" customHeight="1"/>
    <row r="80" s="184" customFormat="1" customHeight="1"/>
    <row r="81" s="184" customFormat="1" customHeight="1"/>
    <row r="82" s="184" customFormat="1" customHeight="1"/>
    <row r="83" s="184" customFormat="1" customHeight="1"/>
    <row r="84" s="184" customFormat="1" customHeight="1"/>
    <row r="85" s="184" customFormat="1" customHeight="1"/>
    <row r="86" s="184" customFormat="1" customHeight="1"/>
    <row r="87" s="184" customFormat="1" customHeight="1"/>
    <row r="88" s="184" customFormat="1" customHeight="1"/>
    <row r="89" s="184" customFormat="1" customHeight="1"/>
    <row r="90" s="184" customFormat="1" customHeight="1"/>
    <row r="91" s="184" customFormat="1" customHeight="1"/>
    <row r="92" s="184" customFormat="1" customHeight="1"/>
    <row r="93" s="184" customFormat="1" customHeight="1"/>
    <row r="94" s="184" customFormat="1" customHeight="1"/>
    <row r="95" s="184" customFormat="1" customHeight="1"/>
    <row r="96" s="184" customFormat="1" customHeight="1"/>
    <row r="97" s="184" customFormat="1" customHeight="1"/>
    <row r="98" s="184" customFormat="1" customHeight="1"/>
    <row r="99" s="184" customFormat="1" customHeight="1"/>
    <row r="100" s="184" customFormat="1" customHeight="1"/>
    <row r="101" s="184" customFormat="1" customHeight="1"/>
    <row r="102" s="184" customFormat="1" customHeight="1"/>
    <row r="103" s="184" customFormat="1" customHeight="1"/>
    <row r="104" s="184" customFormat="1" customHeight="1"/>
    <row r="105" s="184" customFormat="1" customHeight="1"/>
    <row r="106" s="184" customFormat="1" customHeight="1"/>
    <row r="107" s="184" customFormat="1" customHeight="1"/>
    <row r="108" s="184" customFormat="1" customHeight="1"/>
    <row r="109" s="184" customFormat="1" customHeight="1"/>
    <row r="110" s="184" customFormat="1" customHeight="1"/>
    <row r="111" s="184" customFormat="1" customHeight="1"/>
    <row r="112" s="184" customFormat="1" customHeight="1"/>
    <row r="113" s="184" customFormat="1" customHeight="1"/>
    <row r="114" s="184" customFormat="1" customHeight="1"/>
    <row r="115" s="184" customFormat="1" customHeight="1"/>
    <row r="116" s="184" customFormat="1" customHeight="1"/>
    <row r="117" s="184" customFormat="1" customHeight="1"/>
    <row r="118" s="184" customFormat="1" customHeight="1"/>
    <row r="119" s="184" customFormat="1" customHeight="1"/>
    <row r="120" s="184" customFormat="1" customHeight="1"/>
    <row r="121" s="184" customFormat="1" customHeight="1"/>
    <row r="122" s="184" customFormat="1" customHeight="1"/>
    <row r="123" s="184" customFormat="1" customHeight="1"/>
    <row r="124" s="184" customFormat="1" customHeight="1"/>
    <row r="125" s="184" customFormat="1" customHeight="1"/>
    <row r="126" s="184" customFormat="1" customHeight="1"/>
    <row r="127" s="184" customFormat="1" customHeight="1"/>
    <row r="128" s="184" customFormat="1" customHeight="1"/>
    <row r="129" s="184" customFormat="1" customHeight="1"/>
    <row r="130" s="184" customFormat="1" customHeight="1"/>
    <row r="131" s="184" customFormat="1" customHeight="1"/>
    <row r="132" s="184" customFormat="1" customHeight="1"/>
    <row r="133" s="184" customFormat="1" customHeight="1"/>
    <row r="134" s="184" customFormat="1" customHeight="1"/>
    <row r="135" s="184" customFormat="1" customHeight="1"/>
    <row r="136" s="184" customFormat="1" customHeight="1"/>
    <row r="137" s="184" customFormat="1" customHeight="1"/>
    <row r="138" s="184" customFormat="1" customHeight="1"/>
    <row r="139" s="184" customFormat="1" customHeight="1"/>
    <row r="140" s="184" customFormat="1" customHeight="1"/>
    <row r="141" s="184" customFormat="1" customHeight="1"/>
    <row r="142" s="184" customFormat="1" customHeight="1"/>
    <row r="143" s="184" customFormat="1" customHeight="1"/>
    <row r="144" s="184" customFormat="1" customHeight="1"/>
    <row r="145" s="184" customFormat="1" customHeight="1"/>
    <row r="146" s="184" customFormat="1" customHeight="1"/>
    <row r="147" s="184" customFormat="1" customHeight="1"/>
    <row r="148" s="184" customFormat="1" customHeight="1"/>
    <row r="149" s="184" customFormat="1" customHeight="1"/>
    <row r="150" s="184" customFormat="1" customHeight="1"/>
    <row r="151" s="184" customFormat="1" customHeight="1"/>
    <row r="152" s="184" customFormat="1" customHeight="1"/>
    <row r="153" s="184" customFormat="1" customHeight="1"/>
    <row r="154" s="184" customFormat="1" customHeight="1"/>
    <row r="155" s="184" customFormat="1" customHeight="1"/>
    <row r="156" s="184" customFormat="1" customHeight="1"/>
    <row r="157" s="184" customFormat="1" customHeight="1"/>
    <row r="158" s="184" customFormat="1" customHeight="1"/>
    <row r="159" s="184" customFormat="1" customHeight="1"/>
    <row r="160" s="184" customFormat="1" customHeight="1"/>
    <row r="161" s="184" customFormat="1" customHeight="1"/>
    <row r="162" s="184" customFormat="1" customHeight="1"/>
    <row r="163" s="184" customFormat="1" customHeight="1"/>
    <row r="164" s="184" customFormat="1" customHeight="1"/>
    <row r="165" s="184" customFormat="1" customHeight="1"/>
    <row r="166" s="184" customFormat="1" customHeight="1"/>
    <row r="167" s="184" customFormat="1" customHeight="1"/>
    <row r="168" s="184" customFormat="1" customHeight="1"/>
    <row r="169" s="184" customFormat="1" customHeight="1"/>
    <row r="170" s="184" customFormat="1" customHeight="1"/>
    <row r="171" s="184" customFormat="1" customHeight="1"/>
    <row r="172" s="184" customFormat="1" customHeight="1"/>
    <row r="173" s="184" customFormat="1" customHeight="1"/>
    <row r="174" s="184" customFormat="1" customHeight="1"/>
    <row r="175" s="184" customFormat="1" customHeight="1"/>
    <row r="176" s="184" customFormat="1" customHeight="1"/>
    <row r="177" s="184" customFormat="1" customHeight="1"/>
    <row r="178" s="184" customFormat="1" customHeight="1"/>
    <row r="179" s="184" customFormat="1" customHeight="1"/>
    <row r="180" s="184" customFormat="1" customHeight="1"/>
    <row r="181" s="184" customFormat="1" customHeight="1"/>
    <row r="182" s="184" customFormat="1" customHeight="1"/>
    <row r="183" s="184" customFormat="1" customHeight="1"/>
    <row r="184" s="184" customFormat="1" customHeight="1"/>
    <row r="185" s="184" customFormat="1" customHeight="1"/>
    <row r="186" s="184" customFormat="1" customHeight="1"/>
    <row r="187" s="184" customFormat="1" customHeight="1"/>
    <row r="188" s="184" customFormat="1" customHeight="1"/>
    <row r="189" s="184" customFormat="1" customHeight="1"/>
    <row r="190" s="184" customFormat="1" customHeight="1"/>
    <row r="191" s="184" customFormat="1" customHeight="1"/>
    <row r="192" s="184" customFormat="1" customHeight="1"/>
    <row r="193" s="184" customFormat="1" customHeight="1"/>
    <row r="194" s="184" customFormat="1" customHeight="1"/>
    <row r="195" s="184" customFormat="1" customHeight="1"/>
    <row r="196" s="184" customFormat="1" customHeight="1"/>
    <row r="197" s="184" customFormat="1" customHeight="1"/>
    <row r="198" s="184" customFormat="1" customHeight="1"/>
    <row r="199" s="184" customFormat="1" customHeight="1"/>
    <row r="200" s="184" customFormat="1" customHeight="1"/>
    <row r="201" s="184" customFormat="1" customHeight="1"/>
    <row r="202" s="184" customFormat="1" customHeight="1"/>
    <row r="203" s="184" customFormat="1" customHeight="1"/>
    <row r="204" s="184" customFormat="1" customHeight="1"/>
    <row r="205" s="184" customFormat="1" customHeight="1"/>
    <row r="206" s="184" customFormat="1" customHeight="1"/>
    <row r="207" s="184" customFormat="1" customHeight="1"/>
    <row r="208" s="184" customFormat="1" customHeight="1"/>
    <row r="209" s="184" customFormat="1" customHeight="1"/>
    <row r="210" s="184" customFormat="1" customHeight="1"/>
    <row r="211" s="184" customFormat="1" customHeight="1"/>
    <row r="212" s="184" customFormat="1" customHeight="1"/>
    <row r="213" s="184" customFormat="1" customHeight="1"/>
    <row r="214" s="184" customFormat="1" customHeight="1"/>
    <row r="215" s="184" customFormat="1" customHeight="1"/>
    <row r="216" s="184" customFormat="1" customHeight="1"/>
    <row r="217" s="184" customFormat="1" customHeight="1"/>
    <row r="218" s="184" customFormat="1" customHeight="1"/>
    <row r="219" s="184" customFormat="1" customHeight="1"/>
    <row r="220" s="184" customFormat="1" customHeight="1"/>
    <row r="221" s="184" customFormat="1" customHeight="1"/>
    <row r="222" s="184" customFormat="1" customHeight="1"/>
    <row r="223" s="184" customFormat="1" customHeight="1"/>
    <row r="224" s="184" customFormat="1" customHeight="1"/>
    <row r="225" s="184" customFormat="1" customHeight="1"/>
    <row r="226" s="184" customFormat="1" customHeight="1"/>
    <row r="227" s="184" customFormat="1" customHeight="1"/>
    <row r="228" s="184" customFormat="1" customHeight="1"/>
    <row r="229" s="184" customFormat="1" customHeight="1"/>
    <row r="230" s="184" customFormat="1" customHeight="1"/>
    <row r="231" s="184" customFormat="1" customHeight="1"/>
    <row r="232" s="184" customFormat="1" customHeight="1"/>
    <row r="233" s="184" customFormat="1" customHeight="1"/>
    <row r="234" s="184" customFormat="1" customHeight="1"/>
    <row r="235" s="184" customFormat="1" customHeight="1"/>
    <row r="236" s="184" customFormat="1" customHeight="1"/>
    <row r="237" s="184" customFormat="1" customHeight="1"/>
    <row r="238" s="184" customFormat="1" customHeight="1"/>
    <row r="239" s="184" customFormat="1" customHeight="1"/>
    <row r="240" s="184" customFormat="1" customHeight="1"/>
    <row r="241" s="184" customFormat="1" customHeight="1"/>
    <row r="242" s="184" customFormat="1" customHeight="1"/>
    <row r="243" s="184" customFormat="1" customHeight="1"/>
    <row r="244" s="184" customFormat="1" customHeight="1"/>
    <row r="245" s="184" customFormat="1" customHeight="1"/>
    <row r="246" s="184" customFormat="1" customHeight="1"/>
    <row r="247" s="184" customFormat="1" customHeight="1"/>
    <row r="248" s="184" customFormat="1" customHeight="1"/>
    <row r="249" s="184" customFormat="1" customHeight="1"/>
    <row r="250" s="184" customFormat="1" customHeight="1"/>
    <row r="251" s="184" customFormat="1" customHeight="1"/>
    <row r="252" s="184" customFormat="1" customHeight="1"/>
    <row r="253" s="184" customFormat="1" customHeight="1"/>
    <row r="254" s="184" customFormat="1" customHeight="1"/>
    <row r="255" s="184" customFormat="1" customHeight="1"/>
    <row r="256" s="184" customFormat="1" customHeight="1"/>
    <row r="257" s="184" customFormat="1" customHeight="1"/>
    <row r="258" s="184" customFormat="1" customHeight="1"/>
    <row r="259" s="184" customFormat="1" customHeight="1"/>
    <row r="260" s="184" customFormat="1" customHeight="1"/>
    <row r="261" s="184" customFormat="1" customHeight="1"/>
    <row r="262" s="184" customFormat="1" customHeight="1"/>
    <row r="263" s="184" customFormat="1" customHeight="1"/>
    <row r="264" s="184" customFormat="1" customHeight="1"/>
    <row r="265" s="184" customFormat="1" customHeight="1"/>
    <row r="266" s="184" customFormat="1" customHeight="1"/>
    <row r="267" s="184" customFormat="1" customHeight="1"/>
    <row r="268" s="184" customFormat="1" customHeight="1"/>
    <row r="269" s="184" customFormat="1" customHeight="1"/>
    <row r="270" s="184" customFormat="1" customHeight="1"/>
    <row r="271" s="184" customFormat="1" customHeight="1"/>
    <row r="272" s="184" customFormat="1" customHeight="1"/>
    <row r="273" s="184" customFormat="1" customHeight="1"/>
    <row r="274" s="184" customFormat="1" customHeight="1"/>
    <row r="275" s="184" customFormat="1" customHeight="1"/>
    <row r="276" s="184" customFormat="1" customHeight="1"/>
    <row r="277" s="184" customFormat="1" customHeight="1"/>
    <row r="278" s="184" customFormat="1" customHeight="1"/>
    <row r="279" s="184" customFormat="1" customHeight="1"/>
    <row r="280" s="184" customFormat="1" customHeight="1"/>
    <row r="281" s="184" customFormat="1" customHeight="1"/>
    <row r="282" s="184" customFormat="1" customHeight="1"/>
    <row r="283" s="184" customFormat="1" customHeight="1"/>
    <row r="284" s="184" customFormat="1" customHeight="1"/>
    <row r="285" s="184" customFormat="1" customHeight="1"/>
    <row r="286" s="184" customFormat="1" customHeight="1"/>
    <row r="287" s="184" customFormat="1" customHeight="1"/>
    <row r="288" s="184" customFormat="1" customHeight="1"/>
    <row r="289" s="184" customFormat="1" customHeight="1"/>
    <row r="290" s="184" customFormat="1" customHeight="1"/>
    <row r="291" s="184" customFormat="1" customHeight="1"/>
    <row r="292" s="184" customFormat="1" customHeight="1"/>
    <row r="293" s="184" customFormat="1" customHeight="1"/>
    <row r="294" s="184" customFormat="1" customHeight="1"/>
    <row r="295" s="184" customFormat="1" customHeight="1"/>
    <row r="296" s="184" customFormat="1" customHeight="1"/>
    <row r="297" s="184" customFormat="1" customHeight="1"/>
    <row r="298" s="184" customFormat="1" customHeight="1"/>
    <row r="299" s="184" customFormat="1" customHeight="1"/>
    <row r="300" s="184" customFormat="1" customHeight="1"/>
    <row r="301" s="184" customFormat="1" customHeight="1"/>
    <row r="302" s="184" customFormat="1" customHeight="1"/>
    <row r="303" s="184" customFormat="1" customHeight="1"/>
    <row r="304" s="184" customFormat="1" customHeight="1"/>
    <row r="305" s="184" customFormat="1" customHeight="1"/>
    <row r="306" s="184" customFormat="1" customHeight="1"/>
    <row r="307" s="184" customFormat="1" customHeight="1"/>
    <row r="308" s="184" customFormat="1" customHeight="1"/>
    <row r="309" s="184" customFormat="1" customHeight="1"/>
    <row r="310" s="184" customFormat="1" customHeight="1"/>
    <row r="311" s="184" customFormat="1" customHeight="1"/>
    <row r="312" s="184" customFormat="1" customHeight="1"/>
    <row r="313" s="184" customFormat="1" customHeight="1"/>
    <row r="314" s="184" customFormat="1" customHeight="1"/>
    <row r="315" s="184" customFormat="1" customHeight="1"/>
    <row r="316" s="184" customFormat="1" customHeight="1"/>
    <row r="317" s="184" customFormat="1" customHeight="1"/>
    <row r="318" s="184" customFormat="1" customHeight="1"/>
    <row r="319" s="184" customFormat="1" customHeight="1"/>
    <row r="320" s="184" customFormat="1" customHeight="1"/>
    <row r="321" s="184" customFormat="1" customHeight="1"/>
    <row r="322" s="184" customFormat="1" customHeight="1"/>
    <row r="323" s="184" customFormat="1" customHeight="1"/>
    <row r="324" s="184" customFormat="1" customHeight="1"/>
    <row r="325" s="184" customFormat="1" customHeight="1"/>
    <row r="326" s="184" customFormat="1" customHeight="1"/>
    <row r="327" s="184" customFormat="1" customHeight="1"/>
    <row r="328" s="184" customFormat="1" customHeight="1"/>
    <row r="329" s="184" customFormat="1" customHeight="1"/>
    <row r="330" s="184" customFormat="1" customHeight="1"/>
    <row r="331" s="184" customFormat="1" customHeight="1"/>
    <row r="332" s="184" customFormat="1" customHeight="1"/>
    <row r="333" s="184" customFormat="1" customHeight="1"/>
    <row r="334" s="184" customFormat="1" customHeight="1"/>
    <row r="335" s="184" customFormat="1" customHeight="1"/>
    <row r="336" s="184" customFormat="1" customHeight="1"/>
    <row r="337" s="184" customFormat="1" customHeight="1"/>
    <row r="338" s="184" customFormat="1" customHeight="1"/>
    <row r="339" s="184" customFormat="1" customHeight="1"/>
    <row r="340" s="184" customFormat="1" customHeight="1"/>
    <row r="341" s="184" customFormat="1" customHeight="1"/>
    <row r="342" s="184" customFormat="1" customHeight="1"/>
    <row r="343" s="184" customFormat="1" customHeight="1"/>
    <row r="344" s="184" customFormat="1" customHeight="1"/>
    <row r="345" s="184" customFormat="1" customHeight="1"/>
    <row r="346" s="184" customFormat="1" customHeight="1"/>
    <row r="347" s="184" customFormat="1" customHeight="1"/>
    <row r="348" s="184" customFormat="1" customHeight="1"/>
    <row r="349" s="184" customFormat="1" customHeight="1"/>
    <row r="350" s="184" customFormat="1" customHeight="1"/>
    <row r="351" s="184" customFormat="1" customHeight="1"/>
    <row r="352" s="184" customFormat="1" customHeight="1"/>
    <row r="353" s="184" customFormat="1" customHeight="1"/>
    <row r="354" s="184" customFormat="1" customHeight="1"/>
    <row r="355" s="184" customFormat="1" customHeight="1"/>
    <row r="356" s="184" customFormat="1" customHeight="1"/>
    <row r="357" s="184" customFormat="1" customHeight="1"/>
    <row r="358" s="184" customFormat="1" customHeight="1"/>
    <row r="359" s="184" customFormat="1" customHeight="1"/>
    <row r="360" s="184" customFormat="1" customHeight="1"/>
    <row r="361" s="184" customFormat="1" customHeight="1"/>
    <row r="362" s="184" customFormat="1" customHeight="1"/>
    <row r="363" s="184" customFormat="1" customHeight="1"/>
    <row r="364" s="184" customFormat="1" customHeight="1"/>
    <row r="365" s="184" customFormat="1" customHeight="1"/>
    <row r="366" s="184" customFormat="1" customHeight="1"/>
    <row r="367" s="184" customFormat="1" customHeight="1"/>
    <row r="368" s="184" customFormat="1" customHeight="1"/>
    <row r="369" s="184" customFormat="1" customHeight="1"/>
    <row r="370" s="184" customFormat="1" customHeight="1"/>
    <row r="371" s="184" customFormat="1" customHeight="1"/>
    <row r="372" s="184" customFormat="1" customHeight="1"/>
    <row r="373" s="184" customFormat="1" customHeight="1"/>
    <row r="374" s="184" customFormat="1" customHeight="1"/>
    <row r="375" s="184" customFormat="1" customHeight="1"/>
    <row r="376" s="184" customFormat="1" customHeight="1"/>
    <row r="377" s="184" customFormat="1" customHeight="1"/>
    <row r="378" s="184" customFormat="1" customHeight="1"/>
    <row r="379" s="184" customFormat="1" customHeight="1"/>
    <row r="380" s="184" customFormat="1" customHeight="1"/>
    <row r="381" s="184" customFormat="1" customHeight="1"/>
    <row r="382" s="184" customFormat="1" customHeight="1"/>
    <row r="383" s="184" customFormat="1" customHeight="1"/>
    <row r="384" s="184" customFormat="1" customHeight="1"/>
    <row r="385" s="184" customFormat="1" customHeight="1"/>
    <row r="386" s="184" customFormat="1" customHeight="1"/>
    <row r="387" s="184" customFormat="1" customHeight="1"/>
    <row r="388" s="184" customFormat="1" customHeight="1"/>
    <row r="389" s="184" customFormat="1" customHeight="1"/>
    <row r="390" s="184" customFormat="1" customHeight="1"/>
    <row r="391" s="184" customFormat="1" customHeight="1"/>
    <row r="392" s="184" customFormat="1" customHeight="1"/>
    <row r="393" s="184" customFormat="1" customHeight="1"/>
    <row r="394" s="184" customFormat="1" customHeight="1"/>
    <row r="395" s="184" customFormat="1" customHeight="1"/>
    <row r="396" s="184" customFormat="1" customHeight="1"/>
    <row r="397" s="184" customFormat="1" customHeight="1"/>
    <row r="398" s="184" customFormat="1" customHeight="1"/>
    <row r="399" s="184" customFormat="1" customHeight="1"/>
    <row r="400" s="184" customFormat="1" customHeight="1"/>
    <row r="401" s="184" customFormat="1" customHeight="1"/>
    <row r="402" s="184" customFormat="1" customHeight="1"/>
    <row r="403" s="184" customFormat="1" customHeight="1"/>
    <row r="404" s="184" customFormat="1" customHeight="1"/>
    <row r="405" s="184" customFormat="1" customHeight="1"/>
    <row r="406" s="184" customFormat="1" customHeight="1"/>
    <row r="407" s="184" customFormat="1" customHeight="1"/>
    <row r="408" s="184" customFormat="1" customHeight="1"/>
    <row r="409" s="184" customFormat="1" customHeight="1"/>
    <row r="410" s="184" customFormat="1" customHeight="1"/>
    <row r="411" s="184" customFormat="1" customHeight="1"/>
    <row r="412" s="184" customFormat="1" customHeight="1"/>
    <row r="413" s="184" customFormat="1" customHeight="1"/>
    <row r="414" s="184" customFormat="1" customHeight="1"/>
    <row r="415" s="184" customFormat="1" customHeight="1"/>
    <row r="416" s="184" customFormat="1" customHeight="1"/>
    <row r="417" s="184" customFormat="1" customHeight="1"/>
    <row r="418" s="184" customFormat="1" customHeight="1"/>
    <row r="419" s="184" customFormat="1" customHeight="1"/>
    <row r="420" s="184" customFormat="1" customHeight="1"/>
    <row r="421" s="184" customFormat="1" customHeight="1"/>
    <row r="422" s="184" customFormat="1" customHeight="1"/>
    <row r="423" s="184" customFormat="1" customHeight="1"/>
    <row r="424" s="184" customFormat="1" customHeight="1"/>
    <row r="425" s="184" customFormat="1" customHeight="1"/>
    <row r="426" s="184" customFormat="1" customHeight="1"/>
    <row r="427" s="184" customFormat="1" customHeight="1"/>
    <row r="428" s="184" customFormat="1" customHeight="1"/>
    <row r="429" s="184" customFormat="1" customHeight="1"/>
    <row r="430" s="184" customFormat="1" customHeight="1"/>
    <row r="431" s="184" customFormat="1" customHeight="1"/>
    <row r="432" s="184" customFormat="1" customHeight="1"/>
    <row r="433" s="184" customFormat="1" customHeight="1"/>
    <row r="434" s="184" customFormat="1" customHeight="1"/>
    <row r="435" s="184" customFormat="1" customHeight="1"/>
    <row r="436" s="184" customFormat="1" customHeight="1"/>
    <row r="437" s="184" customFormat="1" customHeight="1"/>
    <row r="438" s="184" customFormat="1" customHeight="1"/>
    <row r="439" s="184" customFormat="1" customHeight="1"/>
    <row r="440" s="184" customFormat="1" customHeight="1"/>
    <row r="441" s="184" customFormat="1" customHeight="1"/>
    <row r="442" s="184" customFormat="1" customHeight="1"/>
    <row r="443" s="184" customFormat="1" customHeight="1"/>
    <row r="444" s="184" customFormat="1" customHeight="1"/>
    <row r="445" s="184" customFormat="1" customHeight="1"/>
    <row r="446" s="184" customFormat="1" customHeight="1"/>
    <row r="447" s="184" customFormat="1" customHeight="1"/>
    <row r="448" s="184" customFormat="1" customHeight="1"/>
    <row r="449" s="184" customFormat="1" customHeight="1"/>
    <row r="450" s="184" customFormat="1" customHeight="1"/>
    <row r="451" s="184" customFormat="1" customHeight="1"/>
    <row r="452" s="184" customFormat="1" customHeight="1"/>
    <row r="453" s="184" customFormat="1" customHeight="1"/>
    <row r="454" s="184" customFormat="1" customHeight="1"/>
    <row r="455" s="184" customFormat="1" customHeight="1"/>
    <row r="456" s="184" customFormat="1" customHeight="1"/>
    <row r="457" s="184" customFormat="1" customHeight="1"/>
    <row r="458" s="184" customFormat="1" customHeight="1"/>
    <row r="459" s="184" customFormat="1" customHeight="1"/>
    <row r="460" s="184" customFormat="1" customHeight="1"/>
    <row r="461" s="184" customFormat="1" customHeight="1"/>
    <row r="462" s="184" customFormat="1" customHeight="1"/>
    <row r="463" s="184" customFormat="1" customHeight="1"/>
    <row r="464" s="184" customFormat="1" customHeight="1"/>
    <row r="465" s="184" customFormat="1" customHeight="1"/>
    <row r="466" s="184" customFormat="1" customHeight="1"/>
    <row r="467" s="184" customFormat="1" customHeight="1"/>
    <row r="468" s="184" customFormat="1" customHeight="1"/>
    <row r="469" s="184" customFormat="1" customHeight="1"/>
    <row r="470" s="184" customFormat="1" customHeight="1"/>
    <row r="471" s="184" customFormat="1" customHeight="1"/>
    <row r="472" s="184" customFormat="1" customHeight="1"/>
    <row r="473" s="184" customFormat="1" customHeight="1"/>
    <row r="474" s="184" customFormat="1" customHeight="1"/>
    <row r="475" s="184" customFormat="1" customHeight="1"/>
    <row r="476" s="184" customFormat="1" customHeight="1"/>
    <row r="477" s="184" customFormat="1" customHeight="1"/>
    <row r="478" s="184" customFormat="1" customHeight="1"/>
    <row r="479" s="184" customFormat="1" customHeight="1"/>
    <row r="480" s="184" customFormat="1" customHeight="1"/>
    <row r="481" s="184" customFormat="1" customHeight="1"/>
    <row r="482" s="184" customFormat="1" customHeight="1"/>
    <row r="483" s="184" customFormat="1" customHeight="1"/>
    <row r="484" s="184" customFormat="1" customHeight="1"/>
    <row r="485" s="184" customFormat="1" customHeight="1"/>
    <row r="486" s="184" customFormat="1" customHeight="1"/>
    <row r="487" s="184" customFormat="1" customHeight="1"/>
    <row r="488" s="184" customFormat="1" customHeight="1"/>
    <row r="489" s="184" customFormat="1" customHeight="1"/>
    <row r="490" s="184" customFormat="1" customHeight="1"/>
    <row r="491" s="184" customFormat="1" customHeight="1"/>
    <row r="492" s="184" customFormat="1" customHeight="1"/>
    <row r="493" s="184" customFormat="1" customHeight="1"/>
    <row r="494" s="184" customFormat="1" customHeight="1"/>
    <row r="495" s="184" customFormat="1" customHeight="1"/>
    <row r="496" s="184" customFormat="1" customHeight="1"/>
    <row r="497" s="184" customFormat="1" customHeight="1"/>
    <row r="498" s="184" customFormat="1" customHeight="1"/>
    <row r="499" s="184" customFormat="1" customHeight="1"/>
    <row r="500" s="184" customFormat="1" customHeight="1"/>
    <row r="501" s="184" customFormat="1" customHeight="1"/>
    <row r="502" s="184" customFormat="1" customHeight="1"/>
    <row r="503" s="184" customFormat="1" customHeight="1"/>
    <row r="504" s="184" customFormat="1" customHeight="1"/>
    <row r="505" s="184" customFormat="1" customHeight="1"/>
    <row r="506" s="184" customFormat="1" customHeight="1"/>
    <row r="507" s="184" customFormat="1" customHeight="1"/>
    <row r="508" s="184" customFormat="1" customHeight="1"/>
    <row r="509" s="184" customFormat="1" customHeight="1"/>
    <row r="510" s="184" customFormat="1" customHeight="1"/>
    <row r="511" s="184" customFormat="1" customHeight="1"/>
    <row r="512" s="184" customFormat="1" customHeight="1"/>
    <row r="513" s="184" customFormat="1" customHeight="1"/>
    <row r="514" s="184" customFormat="1" customHeight="1"/>
    <row r="515" s="184" customFormat="1" customHeight="1"/>
    <row r="516" s="184" customFormat="1" customHeight="1"/>
    <row r="517" s="184" customFormat="1" customHeight="1"/>
    <row r="518" s="184" customFormat="1" customHeight="1"/>
    <row r="519" s="184" customFormat="1" customHeight="1"/>
    <row r="520" s="184" customFormat="1" customHeight="1"/>
    <row r="521" s="184" customFormat="1" customHeight="1"/>
    <row r="522" s="184" customFormat="1" customHeight="1"/>
    <row r="523" s="184" customFormat="1" customHeight="1"/>
    <row r="524" s="184" customFormat="1" customHeight="1"/>
    <row r="525" s="184" customFormat="1" customHeight="1"/>
    <row r="526" s="184" customFormat="1" customHeight="1"/>
    <row r="527" s="184" customFormat="1" customHeight="1"/>
    <row r="528" s="184" customFormat="1" customHeight="1"/>
    <row r="529" s="184" customFormat="1" customHeight="1"/>
    <row r="530" s="184" customFormat="1" customHeight="1"/>
    <row r="531" s="184" customFormat="1" customHeight="1"/>
    <row r="532" s="184" customFormat="1" customHeight="1"/>
    <row r="533" s="184" customFormat="1" customHeight="1"/>
    <row r="534" s="184" customFormat="1" customHeight="1"/>
    <row r="535" s="184" customFormat="1" customHeight="1"/>
    <row r="536" s="184" customFormat="1" customHeight="1"/>
    <row r="537" s="184" customFormat="1" customHeight="1"/>
    <row r="538" s="184" customFormat="1" customHeight="1"/>
    <row r="539" s="184" customFormat="1" customHeight="1"/>
    <row r="540" s="184" customFormat="1" customHeight="1"/>
    <row r="541" s="184" customFormat="1" customHeight="1"/>
    <row r="542" s="184" customFormat="1" customHeight="1"/>
    <row r="543" s="184" customFormat="1" customHeight="1"/>
    <row r="544" s="184" customFormat="1" customHeight="1"/>
    <row r="545" s="184" customFormat="1" customHeight="1"/>
    <row r="546" s="184" customFormat="1" customHeight="1"/>
    <row r="547" s="184" customFormat="1" customHeight="1"/>
    <row r="548" s="184" customFormat="1" customHeight="1"/>
    <row r="549" s="184" customFormat="1" customHeight="1"/>
    <row r="550" s="184" customFormat="1" customHeight="1"/>
    <row r="551" s="184" customFormat="1" customHeight="1"/>
    <row r="552" s="184" customFormat="1" customHeight="1"/>
    <row r="553" s="184" customFormat="1" customHeight="1"/>
    <row r="554" s="184" customFormat="1" customHeight="1"/>
    <row r="555" s="184" customFormat="1" customHeight="1"/>
    <row r="556" s="184" customFormat="1" customHeight="1"/>
    <row r="557" s="184" customFormat="1" customHeight="1"/>
    <row r="558" s="184" customFormat="1" customHeight="1"/>
    <row r="559" s="184" customFormat="1" customHeight="1"/>
    <row r="560" s="184" customFormat="1" customHeight="1"/>
    <row r="561" s="184" customFormat="1" customHeight="1"/>
    <row r="562" s="184" customFormat="1" customHeight="1"/>
    <row r="563" s="184" customFormat="1" customHeight="1"/>
    <row r="564" s="184" customFormat="1" customHeight="1"/>
    <row r="565" s="184" customFormat="1" customHeight="1"/>
    <row r="566" s="184" customFormat="1" customHeight="1"/>
    <row r="567" s="184" customFormat="1" customHeight="1"/>
    <row r="568" s="184" customFormat="1" customHeight="1"/>
    <row r="569" s="184" customFormat="1" customHeight="1"/>
    <row r="570" s="184" customFormat="1" customHeight="1"/>
    <row r="571" s="184" customFormat="1" customHeight="1"/>
    <row r="572" s="184" customFormat="1" customHeight="1"/>
    <row r="573" s="184" customFormat="1" customHeight="1"/>
    <row r="574" s="184" customFormat="1" customHeight="1"/>
    <row r="575" s="184" customFormat="1" customHeight="1"/>
    <row r="576" s="184" customFormat="1" customHeight="1"/>
    <row r="577" s="184" customFormat="1" customHeight="1"/>
    <row r="578" s="184" customFormat="1" customHeight="1"/>
    <row r="579" s="184" customFormat="1" customHeight="1"/>
    <row r="580" s="184" customFormat="1" customHeight="1"/>
    <row r="581" s="184" customFormat="1" customHeight="1"/>
    <row r="582" s="184" customFormat="1" customHeight="1"/>
    <row r="583" s="184" customFormat="1" customHeight="1"/>
    <row r="584" s="184" customFormat="1" customHeight="1"/>
    <row r="585" s="184" customFormat="1" customHeight="1"/>
    <row r="586" s="184" customFormat="1" customHeight="1"/>
    <row r="587" s="184" customFormat="1" customHeight="1"/>
    <row r="588" s="184" customFormat="1" customHeight="1"/>
    <row r="589" s="184" customFormat="1" customHeight="1"/>
    <row r="590" s="184" customFormat="1" customHeight="1"/>
    <row r="591" s="184" customFormat="1" customHeight="1"/>
    <row r="592" s="184" customFormat="1" customHeight="1"/>
    <row r="593" s="184" customFormat="1" customHeight="1"/>
    <row r="594" s="184" customFormat="1" customHeight="1"/>
    <row r="595" s="184" customFormat="1" customHeight="1"/>
    <row r="596" s="184" customFormat="1" customHeight="1"/>
    <row r="597" s="184" customFormat="1" customHeight="1"/>
    <row r="598" s="184" customFormat="1" customHeight="1"/>
    <row r="599" s="184" customFormat="1" customHeight="1"/>
    <row r="600" s="184" customFormat="1" customHeight="1"/>
    <row r="601" s="184" customFormat="1" customHeight="1"/>
    <row r="602" s="184" customFormat="1" customHeight="1"/>
    <row r="603" s="184" customFormat="1" customHeight="1"/>
    <row r="604" s="184" customFormat="1" customHeight="1"/>
    <row r="605" s="184" customFormat="1" customHeight="1"/>
    <row r="606" s="184" customFormat="1" customHeight="1"/>
    <row r="607" s="184" customFormat="1" customHeight="1"/>
    <row r="608" s="184" customFormat="1" customHeight="1"/>
    <row r="609" s="184" customFormat="1" customHeight="1"/>
    <row r="610" s="184" customFormat="1" customHeight="1"/>
    <row r="611" s="184" customFormat="1" customHeight="1"/>
    <row r="612" s="184" customFormat="1" customHeight="1"/>
    <row r="613" s="184" customFormat="1" customHeight="1"/>
    <row r="614" s="184" customFormat="1" customHeight="1"/>
    <row r="615" s="184" customFormat="1" customHeight="1"/>
    <row r="616" s="184" customFormat="1" customHeight="1"/>
    <row r="617" s="184" customFormat="1" customHeight="1"/>
    <row r="618" s="184" customFormat="1" customHeight="1"/>
    <row r="619" s="184" customFormat="1" customHeight="1"/>
    <row r="620" s="184" customFormat="1" customHeight="1"/>
    <row r="621" s="184" customFormat="1" customHeight="1"/>
    <row r="622" s="184" customFormat="1" customHeight="1"/>
    <row r="623" s="184" customFormat="1" customHeight="1"/>
    <row r="624" s="184" customFormat="1" customHeight="1"/>
    <row r="625" s="184" customFormat="1" customHeight="1"/>
    <row r="626" s="184" customFormat="1" customHeight="1"/>
    <row r="627" s="184" customFormat="1" customHeight="1"/>
    <row r="628" s="184" customFormat="1" customHeight="1"/>
    <row r="629" s="184" customFormat="1" customHeight="1"/>
    <row r="630" s="184" customFormat="1" customHeight="1"/>
    <row r="631" s="184" customFormat="1" customHeight="1"/>
    <row r="632" s="184" customFormat="1" customHeight="1"/>
    <row r="633" s="184" customFormat="1" customHeight="1"/>
    <row r="634" s="184" customFormat="1" customHeight="1"/>
    <row r="635" s="184" customFormat="1" customHeight="1"/>
    <row r="636" s="184" customFormat="1" customHeight="1"/>
    <row r="637" s="184" customFormat="1" customHeight="1"/>
    <row r="638" s="184" customFormat="1" customHeight="1"/>
    <row r="639" s="184" customFormat="1" customHeight="1"/>
    <row r="640" s="184" customFormat="1" customHeight="1"/>
    <row r="641" s="184" customFormat="1" customHeight="1"/>
    <row r="642" s="184" customFormat="1" customHeight="1"/>
    <row r="643" s="184" customFormat="1" customHeight="1"/>
    <row r="644" s="184" customFormat="1" customHeight="1"/>
    <row r="645" s="184" customFormat="1" customHeight="1"/>
    <row r="646" s="184" customFormat="1" customHeight="1"/>
    <row r="647" s="184" customFormat="1" customHeight="1"/>
    <row r="648" s="184" customFormat="1" customHeight="1"/>
    <row r="649" s="184" customFormat="1" customHeight="1"/>
    <row r="650" s="184" customFormat="1" customHeight="1"/>
    <row r="651" s="184" customFormat="1" customHeight="1"/>
    <row r="652" s="184" customFormat="1" customHeight="1"/>
    <row r="653" s="184" customFormat="1" customHeight="1"/>
    <row r="654" s="184" customFormat="1" customHeight="1"/>
    <row r="655" s="184" customFormat="1" customHeight="1"/>
    <row r="656" s="184" customFormat="1" customHeight="1"/>
    <row r="657" s="184" customFormat="1" customHeight="1"/>
    <row r="658" s="184" customFormat="1" customHeight="1"/>
    <row r="659" s="184" customFormat="1" customHeight="1"/>
    <row r="660" s="184" customFormat="1" customHeight="1"/>
    <row r="661" s="184" customFormat="1" customHeight="1"/>
    <row r="662" s="184" customFormat="1" customHeight="1"/>
    <row r="663" s="184" customFormat="1" customHeight="1"/>
    <row r="664" s="184" customFormat="1" customHeight="1"/>
    <row r="665" s="184" customFormat="1" customHeight="1"/>
    <row r="666" s="184" customFormat="1" customHeight="1"/>
    <row r="667" s="184" customFormat="1" customHeight="1"/>
    <row r="668" s="184" customFormat="1" customHeight="1"/>
    <row r="669" s="184" customFormat="1" customHeight="1"/>
    <row r="670" s="184" customFormat="1" customHeight="1"/>
    <row r="671" s="184" customFormat="1" customHeight="1"/>
    <row r="672" s="184" customFormat="1" customHeight="1"/>
    <row r="673" s="184" customFormat="1" customHeight="1"/>
    <row r="674" s="184" customFormat="1" customHeight="1"/>
    <row r="675" s="184" customFormat="1" customHeight="1"/>
    <row r="676" s="184" customFormat="1" customHeight="1"/>
    <row r="677" s="184" customFormat="1" customHeight="1"/>
    <row r="678" s="184" customFormat="1" customHeight="1"/>
    <row r="679" s="184" customFormat="1" customHeight="1"/>
    <row r="680" s="184" customFormat="1" customHeight="1"/>
    <row r="681" s="184" customFormat="1" customHeight="1"/>
    <row r="682" s="184" customFormat="1" customHeight="1"/>
    <row r="683" s="184" customFormat="1" customHeight="1"/>
    <row r="684" s="184" customFormat="1" customHeight="1"/>
    <row r="685" s="184" customFormat="1" customHeight="1"/>
    <row r="686" s="184" customFormat="1" customHeight="1"/>
    <row r="687" s="184" customFormat="1" customHeight="1"/>
    <row r="688" s="184" customFormat="1" customHeight="1"/>
    <row r="689" s="184" customFormat="1" customHeight="1"/>
    <row r="690" s="184" customFormat="1" customHeight="1"/>
    <row r="691" s="184" customFormat="1" customHeight="1"/>
    <row r="692" s="184" customFormat="1" customHeight="1"/>
    <row r="693" s="184" customFormat="1" customHeight="1"/>
    <row r="694" s="184" customFormat="1" customHeight="1"/>
    <row r="695" s="184" customFormat="1" customHeight="1"/>
    <row r="696" s="184" customFormat="1" customHeight="1"/>
    <row r="697" s="184" customFormat="1" customHeight="1"/>
    <row r="698" s="184" customFormat="1" customHeight="1"/>
    <row r="699" s="184" customFormat="1" customHeight="1"/>
    <row r="700" s="184" customFormat="1" customHeight="1"/>
    <row r="701" s="184" customFormat="1" customHeight="1"/>
    <row r="702" s="184" customFormat="1" customHeight="1"/>
    <row r="703" s="184" customFormat="1" customHeight="1"/>
    <row r="704" s="184" customFormat="1" customHeight="1"/>
    <row r="705" s="184" customFormat="1" customHeight="1"/>
    <row r="706" s="184" customFormat="1" customHeight="1"/>
    <row r="707" s="184" customFormat="1" customHeight="1"/>
    <row r="708" s="184" customFormat="1" customHeight="1"/>
    <row r="709" s="184" customFormat="1" customHeight="1"/>
    <row r="710" s="184" customFormat="1" customHeight="1"/>
    <row r="711" s="184" customFormat="1" customHeight="1"/>
    <row r="712" s="184" customFormat="1" customHeight="1"/>
    <row r="713" s="184" customFormat="1" customHeight="1"/>
    <row r="714" s="184" customFormat="1" customHeight="1"/>
    <row r="715" s="184" customFormat="1" customHeight="1"/>
    <row r="716" s="184" customFormat="1" customHeight="1"/>
    <row r="717" s="184" customFormat="1" customHeight="1"/>
    <row r="718" s="184" customFormat="1" customHeight="1"/>
    <row r="719" s="184" customFormat="1" customHeight="1"/>
    <row r="720" s="184" customFormat="1" customHeight="1"/>
    <row r="721" s="184" customFormat="1" customHeight="1"/>
    <row r="722" s="184" customFormat="1" customHeight="1"/>
    <row r="723" s="184" customFormat="1" customHeight="1"/>
    <row r="724" s="184" customFormat="1" customHeight="1"/>
    <row r="725" s="184" customFormat="1" customHeight="1"/>
    <row r="726" s="184" customFormat="1" customHeight="1"/>
    <row r="727" s="184" customFormat="1" customHeight="1"/>
    <row r="728" s="184" customFormat="1" customHeight="1"/>
    <row r="729" s="184" customFormat="1" customHeight="1"/>
    <row r="730" s="184" customFormat="1" customHeight="1"/>
    <row r="731" s="184" customFormat="1" customHeight="1"/>
    <row r="732" s="184" customFormat="1" customHeight="1"/>
    <row r="733" s="184" customFormat="1" customHeight="1"/>
    <row r="734" s="184" customFormat="1" customHeight="1"/>
    <row r="735" s="184" customFormat="1" customHeight="1"/>
    <row r="736" s="184" customFormat="1" customHeight="1"/>
    <row r="737" s="184" customFormat="1" customHeight="1"/>
    <row r="738" s="184" customFormat="1" customHeight="1"/>
    <row r="739" s="184" customFormat="1" customHeight="1"/>
    <row r="740" s="184" customFormat="1" customHeight="1"/>
    <row r="741" s="184" customFormat="1" customHeight="1"/>
    <row r="742" s="184" customFormat="1" customHeight="1"/>
    <row r="743" s="184" customFormat="1" customHeight="1"/>
    <row r="744" s="184" customFormat="1" customHeight="1"/>
    <row r="745" s="184" customFormat="1" customHeight="1"/>
    <row r="746" s="184" customFormat="1" customHeight="1"/>
    <row r="747" s="184" customFormat="1" customHeight="1"/>
    <row r="748" s="184" customFormat="1" customHeight="1"/>
    <row r="749" s="184" customFormat="1" customHeight="1"/>
    <row r="750" s="184" customFormat="1" customHeight="1"/>
    <row r="751" s="184" customFormat="1" customHeight="1"/>
    <row r="752" s="184" customFormat="1" customHeight="1"/>
    <row r="753" s="184" customFormat="1" customHeight="1"/>
    <row r="754" s="184" customFormat="1" customHeight="1"/>
    <row r="755" s="184" customFormat="1" customHeight="1"/>
    <row r="756" s="184" customFormat="1" customHeight="1"/>
    <row r="757" s="184" customFormat="1" customHeight="1"/>
    <row r="758" s="184" customFormat="1" customHeight="1"/>
    <row r="759" s="184" customFormat="1" customHeight="1"/>
    <row r="760" s="184" customFormat="1" customHeight="1"/>
    <row r="761" s="184" customFormat="1" customHeight="1"/>
    <row r="762" s="184" customFormat="1" customHeight="1"/>
    <row r="763" s="184" customFormat="1" customHeight="1"/>
    <row r="764" s="184" customFormat="1" customHeight="1"/>
    <row r="765" s="184" customFormat="1" customHeight="1"/>
    <row r="766" s="184" customFormat="1" customHeight="1"/>
    <row r="767" s="184" customFormat="1" customHeight="1"/>
    <row r="768" s="184" customFormat="1" customHeight="1"/>
    <row r="769" s="184" customFormat="1" customHeight="1"/>
    <row r="770" s="184" customFormat="1" customHeight="1"/>
    <row r="771" s="184" customFormat="1" customHeight="1"/>
    <row r="772" s="184" customFormat="1" customHeight="1"/>
    <row r="773" s="184" customFormat="1" customHeight="1"/>
    <row r="774" s="184" customFormat="1" customHeight="1"/>
    <row r="775" s="184" customFormat="1" customHeight="1"/>
    <row r="776" s="184" customFormat="1" customHeight="1"/>
    <row r="777" s="184" customFormat="1" customHeight="1"/>
    <row r="778" s="184" customFormat="1" customHeight="1"/>
    <row r="779" s="184" customFormat="1" customHeight="1"/>
    <row r="780" s="184" customFormat="1" customHeight="1"/>
    <row r="781" s="184" customFormat="1" customHeight="1"/>
    <row r="782" s="184" customFormat="1" customHeight="1"/>
    <row r="783" s="184" customFormat="1" customHeight="1"/>
    <row r="784" s="184" customFormat="1" customHeight="1"/>
    <row r="785" s="184" customFormat="1" customHeight="1"/>
    <row r="786" s="184" customFormat="1" customHeight="1"/>
    <row r="787" s="184" customFormat="1" customHeight="1"/>
    <row r="788" s="184" customFormat="1" customHeight="1"/>
    <row r="789" s="184" customFormat="1" customHeight="1"/>
    <row r="790" s="184" customFormat="1" customHeight="1"/>
    <row r="791" s="184" customFormat="1" customHeight="1"/>
    <row r="792" s="184" customFormat="1" customHeight="1"/>
    <row r="793" s="184" customFormat="1" customHeight="1"/>
    <row r="794" s="184" customFormat="1" customHeight="1"/>
    <row r="795" s="184" customFormat="1" customHeight="1"/>
    <row r="796" s="184" customFormat="1" customHeight="1"/>
    <row r="797" s="184" customFormat="1" customHeight="1"/>
    <row r="798" s="184" customFormat="1" customHeight="1"/>
    <row r="799" s="184" customFormat="1" customHeight="1"/>
    <row r="800" s="184" customFormat="1" customHeight="1"/>
    <row r="801" s="184" customFormat="1" customHeight="1"/>
    <row r="802" s="184" customFormat="1" customHeight="1"/>
    <row r="803" s="184" customFormat="1" customHeight="1"/>
    <row r="804" s="184" customFormat="1" customHeight="1"/>
    <row r="805" s="184" customFormat="1" customHeight="1"/>
    <row r="806" s="184" customFormat="1" customHeight="1"/>
    <row r="807" s="184" customFormat="1" customHeight="1"/>
    <row r="808" s="184" customFormat="1" customHeight="1"/>
    <row r="809" s="184" customFormat="1" customHeight="1"/>
    <row r="810" s="184" customFormat="1" customHeight="1"/>
    <row r="811" s="184" customFormat="1" customHeight="1"/>
    <row r="812" s="184" customFormat="1" customHeight="1"/>
    <row r="813" s="184" customFormat="1" customHeight="1"/>
    <row r="814" s="184" customFormat="1" customHeight="1"/>
    <row r="815" s="184" customFormat="1" customHeight="1"/>
    <row r="816" s="184" customFormat="1" customHeight="1"/>
    <row r="817" s="184" customFormat="1" customHeight="1"/>
    <row r="818" s="184" customFormat="1" customHeight="1"/>
    <row r="819" s="184" customFormat="1" customHeight="1"/>
    <row r="820" s="184" customFormat="1" customHeight="1"/>
    <row r="821" s="184" customFormat="1" customHeight="1"/>
    <row r="822" s="184" customFormat="1" customHeight="1"/>
    <row r="823" s="184" customFormat="1" customHeight="1"/>
    <row r="824" s="184" customFormat="1" customHeight="1"/>
    <row r="825" s="184" customFormat="1" customHeight="1"/>
    <row r="826" s="184" customFormat="1" customHeight="1"/>
    <row r="827" s="184" customFormat="1" customHeight="1"/>
    <row r="828" s="184" customFormat="1" customHeight="1"/>
    <row r="829" s="184" customFormat="1" customHeight="1"/>
    <row r="830" s="184" customFormat="1" customHeight="1"/>
    <row r="831" s="184" customFormat="1" customHeight="1"/>
    <row r="832" s="184" customFormat="1" customHeight="1"/>
    <row r="833" s="184" customFormat="1" customHeight="1"/>
    <row r="834" s="184" customFormat="1" customHeight="1"/>
    <row r="835" s="184" customFormat="1" customHeight="1"/>
    <row r="836" s="184" customFormat="1" customHeight="1"/>
    <row r="837" s="184" customFormat="1" customHeight="1"/>
    <row r="838" s="184" customFormat="1" customHeight="1"/>
    <row r="839" s="184" customFormat="1" customHeight="1"/>
    <row r="840" s="184" customFormat="1" customHeight="1"/>
    <row r="841" s="184" customFormat="1" customHeight="1"/>
    <row r="842" s="184" customFormat="1" customHeight="1"/>
    <row r="843" s="184" customFormat="1" customHeight="1"/>
    <row r="844" s="184" customFormat="1" customHeight="1"/>
    <row r="845" s="184" customFormat="1" customHeight="1"/>
    <row r="846" s="184" customFormat="1" customHeight="1"/>
    <row r="847" s="184" customFormat="1" customHeight="1"/>
    <row r="848" s="184" customFormat="1" customHeight="1"/>
    <row r="849" s="184" customFormat="1" customHeight="1"/>
    <row r="850" s="184" customFormat="1" customHeight="1"/>
    <row r="851" s="184" customFormat="1" customHeight="1"/>
    <row r="852" s="184" customFormat="1" customHeight="1"/>
    <row r="853" s="184" customFormat="1" customHeight="1"/>
    <row r="854" s="184" customFormat="1" customHeight="1"/>
    <row r="855" s="184" customFormat="1" customHeight="1"/>
    <row r="856" s="184" customFormat="1" customHeight="1"/>
    <row r="857" s="184" customFormat="1" customHeight="1"/>
    <row r="858" s="184" customFormat="1" customHeight="1"/>
    <row r="859" s="184" customFormat="1" customHeight="1"/>
    <row r="860" s="184" customFormat="1" customHeight="1"/>
    <row r="861" s="184" customFormat="1" customHeight="1"/>
    <row r="862" s="184" customFormat="1" customHeight="1"/>
    <row r="863" s="184" customFormat="1" customHeight="1"/>
    <row r="864" s="184" customFormat="1" customHeight="1"/>
    <row r="865" s="184" customFormat="1" customHeight="1"/>
    <row r="866" s="184" customFormat="1" customHeight="1"/>
    <row r="867" s="184" customFormat="1" customHeight="1"/>
    <row r="868" s="184" customFormat="1" customHeight="1"/>
    <row r="869" s="184" customFormat="1" customHeight="1"/>
    <row r="870" s="184" customFormat="1" customHeight="1"/>
    <row r="871" s="184" customFormat="1" customHeight="1"/>
    <row r="872" s="184" customFormat="1" customHeight="1"/>
    <row r="873" s="184" customFormat="1" customHeight="1"/>
    <row r="874" s="184" customFormat="1" customHeight="1"/>
    <row r="875" s="184" customFormat="1" customHeight="1"/>
    <row r="876" s="184" customFormat="1" customHeight="1"/>
    <row r="877" s="184" customFormat="1" customHeight="1"/>
    <row r="878" s="184" customFormat="1" customHeight="1"/>
    <row r="879" s="184" customFormat="1" customHeight="1"/>
    <row r="880" s="184" customFormat="1" customHeight="1"/>
    <row r="881" s="184" customFormat="1" customHeight="1"/>
    <row r="882" s="184" customFormat="1" customHeight="1"/>
    <row r="883" s="184" customFormat="1" customHeight="1"/>
    <row r="884" s="184" customFormat="1" customHeight="1"/>
    <row r="885" s="184" customFormat="1" customHeight="1"/>
    <row r="886" s="184" customFormat="1" customHeight="1"/>
    <row r="887" s="184" customFormat="1" customHeight="1"/>
    <row r="888" s="184" customFormat="1" customHeight="1"/>
    <row r="889" s="184" customFormat="1" customHeight="1"/>
    <row r="890" s="184" customFormat="1" customHeight="1"/>
    <row r="891" s="184" customFormat="1" customHeight="1"/>
    <row r="892" s="184" customFormat="1" customHeight="1"/>
    <row r="893" s="184" customFormat="1" customHeight="1"/>
    <row r="894" s="184" customFormat="1" customHeight="1"/>
    <row r="895" s="184" customFormat="1" customHeight="1"/>
    <row r="896" s="184" customFormat="1" customHeight="1"/>
    <row r="897" s="184" customFormat="1" customHeight="1"/>
    <row r="898" s="184" customFormat="1" customHeight="1"/>
    <row r="899" s="184" customFormat="1" customHeight="1"/>
    <row r="900" s="184" customFormat="1" customHeight="1"/>
    <row r="901" s="184" customFormat="1" customHeight="1"/>
    <row r="902" s="184" customFormat="1" customHeight="1"/>
    <row r="903" s="184" customFormat="1" customHeight="1"/>
    <row r="904" s="184" customFormat="1" customHeight="1"/>
    <row r="905" s="184" customFormat="1" customHeight="1"/>
    <row r="906" s="184" customFormat="1" customHeight="1"/>
    <row r="907" s="184" customFormat="1" customHeight="1"/>
    <row r="908" s="184" customFormat="1" customHeight="1"/>
    <row r="909" s="184" customFormat="1" customHeight="1"/>
    <row r="910" s="184" customFormat="1" customHeight="1"/>
    <row r="911" s="184" customFormat="1" customHeight="1"/>
    <row r="912" s="184" customFormat="1" customHeight="1"/>
    <row r="913" s="184" customFormat="1" customHeight="1"/>
    <row r="914" s="184" customFormat="1" customHeight="1"/>
    <row r="915" s="184" customFormat="1" customHeight="1"/>
    <row r="916" s="184" customFormat="1" customHeight="1"/>
    <row r="917" s="184" customFormat="1" customHeight="1"/>
    <row r="918" s="184" customFormat="1" customHeight="1"/>
    <row r="919" s="184" customFormat="1" customHeight="1"/>
    <row r="920" s="184" customFormat="1" customHeight="1"/>
    <row r="921" s="184" customFormat="1" customHeight="1"/>
    <row r="922" s="184" customFormat="1" customHeight="1"/>
    <row r="923" s="184" customFormat="1" customHeight="1"/>
    <row r="924" s="184" customFormat="1" customHeight="1"/>
    <row r="925" s="184" customFormat="1" customHeight="1"/>
    <row r="926" s="184" customFormat="1" customHeight="1"/>
    <row r="927" s="184" customFormat="1" customHeight="1"/>
    <row r="928" s="184" customFormat="1" customHeight="1"/>
    <row r="929" s="184" customFormat="1" customHeight="1"/>
    <row r="930" s="184" customFormat="1" customHeight="1"/>
    <row r="931" s="184" customFormat="1" customHeight="1"/>
    <row r="932" s="184" customFormat="1" customHeight="1"/>
    <row r="933" s="184" customFormat="1" customHeight="1"/>
    <row r="934" s="184" customFormat="1" customHeight="1"/>
    <row r="935" s="184" customFormat="1" customHeight="1"/>
    <row r="936" s="184" customFormat="1" customHeight="1"/>
    <row r="937" s="184" customFormat="1" customHeight="1"/>
    <row r="938" s="184" customFormat="1" customHeight="1"/>
    <row r="939" s="184" customFormat="1" customHeight="1"/>
    <row r="940" s="184" customFormat="1" customHeight="1"/>
    <row r="941" s="184" customFormat="1" customHeight="1"/>
    <row r="942" s="184" customFormat="1" customHeight="1"/>
    <row r="943" s="184" customFormat="1" customHeight="1"/>
    <row r="944" s="184" customFormat="1" customHeight="1"/>
    <row r="945" s="184" customFormat="1" customHeight="1"/>
    <row r="946" s="184" customFormat="1" customHeight="1"/>
    <row r="947" s="184" customFormat="1" customHeight="1"/>
    <row r="948" s="184" customFormat="1" customHeight="1"/>
    <row r="949" s="184" customFormat="1" customHeight="1"/>
    <row r="950" s="184" customFormat="1" customHeight="1"/>
    <row r="951" s="184" customFormat="1" customHeight="1"/>
    <row r="952" s="184" customFormat="1" customHeight="1"/>
    <row r="953" s="184" customFormat="1" customHeight="1"/>
    <row r="954" s="184" customFormat="1" customHeight="1"/>
    <row r="955" s="184" customFormat="1" customHeight="1"/>
    <row r="956" s="184" customFormat="1" customHeight="1"/>
    <row r="957" s="184" customFormat="1" customHeight="1"/>
    <row r="958" s="184" customFormat="1" customHeight="1"/>
    <row r="959" s="184" customFormat="1" customHeight="1"/>
    <row r="960" s="184" customFormat="1" customHeight="1"/>
    <row r="961" s="184" customFormat="1" customHeight="1"/>
    <row r="962" s="184" customFormat="1" customHeight="1"/>
    <row r="963" s="184" customFormat="1" customHeight="1"/>
    <row r="964" s="184" customFormat="1" customHeight="1"/>
    <row r="965" s="184" customFormat="1" customHeight="1"/>
    <row r="966" s="184" customFormat="1" customHeight="1"/>
    <row r="967" s="184" customFormat="1" customHeight="1"/>
    <row r="968" s="184" customFormat="1" customHeight="1"/>
    <row r="969" s="184" customFormat="1" customHeight="1"/>
    <row r="970" s="184" customFormat="1" customHeight="1"/>
    <row r="971" s="184" customFormat="1" customHeight="1"/>
    <row r="972" s="184" customFormat="1" customHeight="1"/>
    <row r="973" s="184" customFormat="1" customHeight="1"/>
    <row r="974" s="184" customFormat="1" customHeight="1"/>
    <row r="975" s="184" customFormat="1" customHeight="1"/>
    <row r="976" s="184" customFormat="1" customHeight="1"/>
    <row r="977" s="184" customFormat="1" customHeight="1"/>
    <row r="978" s="184" customFormat="1" customHeight="1"/>
    <row r="979" s="184" customFormat="1" customHeight="1"/>
    <row r="980" s="184" customFormat="1" customHeight="1"/>
    <row r="981" s="184" customFormat="1" customHeight="1"/>
    <row r="982" s="184" customFormat="1" customHeight="1"/>
    <row r="983" s="184" customFormat="1" customHeight="1"/>
    <row r="984" s="184" customFormat="1" customHeight="1"/>
    <row r="985" s="184" customFormat="1" customHeight="1"/>
    <row r="986" s="184" customFormat="1" customHeight="1"/>
    <row r="987" s="184" customFormat="1" customHeight="1"/>
    <row r="988" s="184" customFormat="1" customHeight="1"/>
    <row r="989" s="184" customFormat="1" customHeight="1"/>
    <row r="990" s="184" customFormat="1" customHeight="1"/>
    <row r="991" s="184" customFormat="1" customHeight="1"/>
    <row r="992" s="184" customFormat="1" customHeight="1"/>
    <row r="993" s="184" customFormat="1" customHeight="1"/>
    <row r="994" s="184" customFormat="1" customHeight="1"/>
    <row r="995" s="184" customFormat="1" customHeight="1"/>
    <row r="996" s="184" customFormat="1" customHeight="1"/>
    <row r="997" s="184" customFormat="1" customHeight="1"/>
    <row r="998" s="184" customFormat="1" customHeight="1"/>
  </sheetData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J25"/>
  <sheetViews>
    <sheetView showZeros="0" workbookViewId="0">
      <selection activeCell="J6" sqref="J6"/>
    </sheetView>
  </sheetViews>
  <sheetFormatPr defaultColWidth="8.75" defaultRowHeight="21" customHeight="1"/>
  <cols>
    <col min="1" max="1" width="25.625" style="114" customWidth="1"/>
    <col min="2" max="2" width="10.375" style="114" customWidth="1"/>
    <col min="3" max="3" width="25.625" style="114" customWidth="1"/>
    <col min="4" max="4" width="10.375" style="114" customWidth="1"/>
    <col min="5" max="27" width="9" style="114" customWidth="1"/>
    <col min="28" max="187" width="8.75" style="114"/>
    <col min="188" max="218" width="9" style="114" customWidth="1"/>
    <col min="219" max="219" width="9" style="159" customWidth="1"/>
    <col min="220" max="16384" width="8.75" style="159"/>
  </cols>
  <sheetData>
    <row r="1" s="157" customFormat="1" ht="19.5" customHeight="1" spans="1:218">
      <c r="A1" s="172" t="s">
        <v>1260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</row>
    <row r="2" s="158" customFormat="1" ht="48.75" customHeight="1" spans="1:218">
      <c r="A2" s="160" t="s">
        <v>1261</v>
      </c>
      <c r="B2" s="160"/>
      <c r="C2" s="160"/>
      <c r="D2" s="160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</row>
    <row r="3" ht="39.75" customHeight="1" spans="1:4">
      <c r="A3" s="161"/>
      <c r="B3" s="173"/>
      <c r="C3" s="173"/>
      <c r="D3" s="174" t="s">
        <v>126</v>
      </c>
    </row>
    <row r="4" ht="36" customHeight="1" spans="1:4">
      <c r="A4" s="164" t="s">
        <v>76</v>
      </c>
      <c r="B4" s="175" t="s">
        <v>1262</v>
      </c>
      <c r="C4" s="164" t="s">
        <v>76</v>
      </c>
      <c r="D4" s="175" t="s">
        <v>1263</v>
      </c>
    </row>
    <row r="5" ht="36" customHeight="1" spans="1:4">
      <c r="A5" s="165" t="s">
        <v>1264</v>
      </c>
      <c r="B5" s="178">
        <v>242279</v>
      </c>
      <c r="C5" s="165" t="s">
        <v>1265</v>
      </c>
      <c r="D5" s="179">
        <v>189363</v>
      </c>
    </row>
    <row r="6" ht="36" customHeight="1" spans="1:4">
      <c r="A6" s="165" t="s">
        <v>1266</v>
      </c>
      <c r="B6" s="178">
        <v>384066</v>
      </c>
      <c r="C6" s="165" t="s">
        <v>1267</v>
      </c>
      <c r="D6" s="179">
        <v>380839</v>
      </c>
    </row>
    <row r="7" ht="36" customHeight="1" spans="1:4">
      <c r="A7" s="165" t="s">
        <v>1268</v>
      </c>
      <c r="B7" s="178">
        <v>364107</v>
      </c>
      <c r="C7" s="165" t="s">
        <v>1269</v>
      </c>
      <c r="D7" s="179">
        <v>308631</v>
      </c>
    </row>
    <row r="8" ht="36" customHeight="1" spans="1:4">
      <c r="A8" s="165" t="s">
        <v>1270</v>
      </c>
      <c r="B8" s="178">
        <v>427342</v>
      </c>
      <c r="C8" s="165" t="s">
        <v>1271</v>
      </c>
      <c r="D8" s="179">
        <v>432253</v>
      </c>
    </row>
    <row r="9" ht="36" customHeight="1" spans="1:4">
      <c r="A9" s="165" t="s">
        <v>1272</v>
      </c>
      <c r="B9" s="178"/>
      <c r="C9" s="165" t="s">
        <v>1273</v>
      </c>
      <c r="D9" s="178"/>
    </row>
    <row r="10" s="171" customFormat="1" ht="36" customHeight="1" spans="1:4">
      <c r="A10" s="175" t="s">
        <v>1253</v>
      </c>
      <c r="B10" s="178">
        <f>SUM(B5:B9)</f>
        <v>1417794</v>
      </c>
      <c r="C10" s="175" t="s">
        <v>1258</v>
      </c>
      <c r="D10" s="180">
        <f>SUM(D5:D9)</f>
        <v>1311086</v>
      </c>
    </row>
    <row r="11" s="171" customFormat="1" ht="36" customHeight="1" spans="1:4">
      <c r="A11" s="175" t="s">
        <v>1274</v>
      </c>
      <c r="B11" s="178">
        <v>1090064</v>
      </c>
      <c r="C11" s="175" t="s">
        <v>1275</v>
      </c>
      <c r="D11" s="178">
        <f>B12-D10</f>
        <v>1196772</v>
      </c>
    </row>
    <row r="12" ht="36" customHeight="1" spans="1:4">
      <c r="A12" s="175" t="s">
        <v>1255</v>
      </c>
      <c r="B12" s="178">
        <f>B10+B11</f>
        <v>2507858</v>
      </c>
      <c r="C12" s="175" t="s">
        <v>1259</v>
      </c>
      <c r="D12" s="178">
        <f>D10+D11</f>
        <v>2507858</v>
      </c>
    </row>
    <row r="13" customHeight="1" spans="4:4">
      <c r="D13" s="141"/>
    </row>
    <row r="14" customHeight="1" spans="2:2">
      <c r="B14" s="177"/>
    </row>
    <row r="15" customHeight="1" spans="2:2">
      <c r="B15" s="168"/>
    </row>
    <row r="16" customHeight="1" spans="2:2">
      <c r="B16" s="168"/>
    </row>
    <row r="24" customHeight="1" spans="3:3">
      <c r="C24" s="176"/>
    </row>
    <row r="25" customHeight="1" spans="3:3">
      <c r="C25" s="176"/>
    </row>
  </sheetData>
  <mergeCells count="1">
    <mergeCell ref="A2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M16"/>
  <sheetViews>
    <sheetView showZeros="0" workbookViewId="0">
      <selection activeCell="A1" sqref="A1"/>
    </sheetView>
  </sheetViews>
  <sheetFormatPr defaultColWidth="8.75" defaultRowHeight="21" customHeight="1"/>
  <cols>
    <col min="1" max="1" width="42.125" style="114" customWidth="1"/>
    <col min="2" max="2" width="29.75" style="114" customWidth="1"/>
    <col min="3" max="32" width="9" style="114" customWidth="1"/>
    <col min="33" max="192" width="8.75" style="114"/>
    <col min="193" max="221" width="9" style="114" customWidth="1"/>
    <col min="222" max="224" width="9" style="159" customWidth="1"/>
    <col min="225" max="16384" width="8.75" style="159"/>
  </cols>
  <sheetData>
    <row r="1" s="157" customFormat="1" ht="19.5" customHeight="1" spans="1:221">
      <c r="A1" s="172" t="s">
        <v>1276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</row>
    <row r="2" s="158" customFormat="1" ht="48.75" customHeight="1" spans="1:221">
      <c r="A2" s="160" t="s">
        <v>1277</v>
      </c>
      <c r="B2" s="160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</row>
    <row r="3" ht="33" customHeight="1" spans="1:2">
      <c r="A3" s="161"/>
      <c r="B3" s="174" t="s">
        <v>126</v>
      </c>
    </row>
    <row r="4" ht="33" customHeight="1" spans="1:2">
      <c r="A4" s="164" t="s">
        <v>76</v>
      </c>
      <c r="B4" s="175" t="s">
        <v>1262</v>
      </c>
    </row>
    <row r="5" ht="33" customHeight="1" spans="1:2">
      <c r="A5" s="165" t="s">
        <v>1264</v>
      </c>
      <c r="B5" s="131">
        <v>242279</v>
      </c>
    </row>
    <row r="6" ht="33" customHeight="1" spans="1:2">
      <c r="A6" s="165" t="s">
        <v>1266</v>
      </c>
      <c r="B6" s="131">
        <v>384066</v>
      </c>
    </row>
    <row r="7" ht="33" customHeight="1" spans="1:2">
      <c r="A7" s="165" t="s">
        <v>1268</v>
      </c>
      <c r="B7" s="131">
        <v>364107</v>
      </c>
    </row>
    <row r="8" ht="33" customHeight="1" spans="1:2">
      <c r="A8" s="165" t="s">
        <v>1270</v>
      </c>
      <c r="B8" s="131">
        <v>427342</v>
      </c>
    </row>
    <row r="9" ht="33" customHeight="1" spans="1:2">
      <c r="A9" s="165" t="s">
        <v>1272</v>
      </c>
      <c r="B9" s="131"/>
    </row>
    <row r="10" s="171" customFormat="1" ht="33" customHeight="1" spans="1:2">
      <c r="A10" s="175" t="s">
        <v>1253</v>
      </c>
      <c r="B10" s="131">
        <v>1417794</v>
      </c>
    </row>
    <row r="11" s="171" customFormat="1" ht="33" customHeight="1" spans="1:2">
      <c r="A11" s="175" t="s">
        <v>1274</v>
      </c>
      <c r="B11" s="131">
        <v>1090064</v>
      </c>
    </row>
    <row r="12" ht="33" customHeight="1" spans="1:2">
      <c r="A12" s="175" t="s">
        <v>1255</v>
      </c>
      <c r="B12" s="131">
        <f>B10+B11</f>
        <v>2507858</v>
      </c>
    </row>
    <row r="14" customHeight="1" spans="2:2">
      <c r="B14" s="177"/>
    </row>
    <row r="15" customHeight="1" spans="2:2">
      <c r="B15" s="168"/>
    </row>
    <row r="16" customHeight="1" spans="2:2">
      <c r="B16" s="168"/>
    </row>
  </sheetData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M25"/>
  <sheetViews>
    <sheetView showZeros="0" workbookViewId="0">
      <selection activeCell="A1" sqref="A1"/>
    </sheetView>
  </sheetViews>
  <sheetFormatPr defaultColWidth="8.75" defaultRowHeight="21" customHeight="1"/>
  <cols>
    <col min="1" max="1" width="44.125" style="114" customWidth="1"/>
    <col min="2" max="2" width="28.125" style="114" customWidth="1"/>
    <col min="3" max="32" width="9" style="114" customWidth="1"/>
    <col min="33" max="192" width="8.75" style="114"/>
    <col min="193" max="221" width="9" style="114" customWidth="1"/>
    <col min="222" max="224" width="9" style="159" customWidth="1"/>
    <col min="225" max="16384" width="8.75" style="159"/>
  </cols>
  <sheetData>
    <row r="1" s="157" customFormat="1" ht="19.5" customHeight="1" spans="1:221">
      <c r="A1" s="172" t="s">
        <v>1278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</row>
    <row r="2" s="158" customFormat="1" ht="48.75" customHeight="1" spans="1:221">
      <c r="A2" s="160" t="s">
        <v>1279</v>
      </c>
      <c r="B2" s="160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</row>
    <row r="3" ht="36" customHeight="1" spans="1:2">
      <c r="A3" s="173"/>
      <c r="B3" s="174" t="s">
        <v>126</v>
      </c>
    </row>
    <row r="4" ht="36" customHeight="1" spans="1:2">
      <c r="A4" s="164" t="s">
        <v>76</v>
      </c>
      <c r="B4" s="175" t="s">
        <v>1263</v>
      </c>
    </row>
    <row r="5" ht="36" customHeight="1" spans="1:2">
      <c r="A5" s="165" t="s">
        <v>1265</v>
      </c>
      <c r="B5" s="131">
        <v>189363</v>
      </c>
    </row>
    <row r="6" ht="36" customHeight="1" spans="1:2">
      <c r="A6" s="165" t="s">
        <v>1267</v>
      </c>
      <c r="B6" s="131">
        <v>380839</v>
      </c>
    </row>
    <row r="7" ht="36" customHeight="1" spans="1:2">
      <c r="A7" s="165" t="s">
        <v>1269</v>
      </c>
      <c r="B7" s="131">
        <v>308631</v>
      </c>
    </row>
    <row r="8" ht="36" customHeight="1" spans="1:2">
      <c r="A8" s="165" t="s">
        <v>1271</v>
      </c>
      <c r="B8" s="131">
        <v>432253</v>
      </c>
    </row>
    <row r="9" ht="36" customHeight="1" spans="1:2">
      <c r="A9" s="165" t="s">
        <v>1273</v>
      </c>
      <c r="B9" s="131"/>
    </row>
    <row r="10" s="171" customFormat="1" ht="36" customHeight="1" spans="1:2">
      <c r="A10" s="175" t="s">
        <v>1258</v>
      </c>
      <c r="B10" s="143">
        <v>1311086</v>
      </c>
    </row>
    <row r="11" s="171" customFormat="1" ht="36" customHeight="1" spans="1:2">
      <c r="A11" s="175" t="s">
        <v>1275</v>
      </c>
      <c r="B11" s="131">
        <v>1196772</v>
      </c>
    </row>
    <row r="12" ht="36" customHeight="1" spans="1:2">
      <c r="A12" s="175" t="s">
        <v>1259</v>
      </c>
      <c r="B12" s="131">
        <v>2507858</v>
      </c>
    </row>
    <row r="13" customHeight="1" spans="2:2">
      <c r="B13" s="141"/>
    </row>
    <row r="24" customHeight="1" spans="1:1">
      <c r="A24" s="176"/>
    </row>
    <row r="25" customHeight="1" spans="1:1">
      <c r="A25" s="176"/>
    </row>
  </sheetData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32"/>
  <sheetViews>
    <sheetView showZeros="0" workbookViewId="0">
      <selection activeCell="H9" sqref="H9"/>
    </sheetView>
  </sheetViews>
  <sheetFormatPr defaultColWidth="9.125" defaultRowHeight="12.75"/>
  <cols>
    <col min="1" max="1" width="22.875" style="593" customWidth="1"/>
    <col min="2" max="2" width="10.625" style="593" customWidth="1"/>
    <col min="3" max="3" width="28.125" style="593" customWidth="1"/>
    <col min="4" max="4" width="10.625" style="593" customWidth="1"/>
    <col min="5" max="12" width="9.125" style="593" customWidth="1"/>
    <col min="13" max="13" width="14.75" style="593" customWidth="1"/>
    <col min="14" max="218" width="9.125" style="593" customWidth="1"/>
    <col min="219" max="16384" width="9.125" style="593"/>
  </cols>
  <sheetData>
    <row r="1" s="591" customFormat="1" ht="19.5" customHeight="1" spans="1:1">
      <c r="A1" s="369" t="s">
        <v>74</v>
      </c>
    </row>
    <row r="2" s="592" customFormat="1" ht="48.75" customHeight="1" spans="1:4">
      <c r="A2" s="590" t="s">
        <v>75</v>
      </c>
      <c r="B2" s="590"/>
      <c r="C2" s="590"/>
      <c r="D2" s="590"/>
    </row>
    <row r="3" ht="30" customHeight="1" spans="1:4">
      <c r="A3" s="594" t="s">
        <v>2</v>
      </c>
      <c r="B3" s="594"/>
      <c r="C3" s="594"/>
      <c r="D3" s="594"/>
    </row>
    <row r="4" ht="30" customHeight="1" spans="1:4">
      <c r="A4" s="340" t="s">
        <v>76</v>
      </c>
      <c r="B4" s="595" t="s">
        <v>4</v>
      </c>
      <c r="C4" s="340" t="s">
        <v>76</v>
      </c>
      <c r="D4" s="595" t="s">
        <v>5</v>
      </c>
    </row>
    <row r="5" ht="30" customHeight="1" spans="1:8">
      <c r="A5" s="585" t="s">
        <v>77</v>
      </c>
      <c r="B5" s="586">
        <f>'5.2025年市本级一般公共预算收入表 '!B5</f>
        <v>750006</v>
      </c>
      <c r="C5" s="585" t="s">
        <v>78</v>
      </c>
      <c r="D5" s="586">
        <f>'6.2025年市本级一般公共预算支出表'!B5</f>
        <v>1114290</v>
      </c>
      <c r="F5" s="596"/>
      <c r="G5" s="597"/>
      <c r="H5" s="597"/>
    </row>
    <row r="6" ht="30" customHeight="1" spans="1:6">
      <c r="A6" s="585" t="s">
        <v>56</v>
      </c>
      <c r="B6" s="586">
        <f>'5.2025年市本级一般公共预算收入表 '!B6</f>
        <v>1595045</v>
      </c>
      <c r="C6" s="587" t="s">
        <v>79</v>
      </c>
      <c r="D6" s="586">
        <f>'6.2025年市本级一般公共预算支出表'!B6</f>
        <v>2072</v>
      </c>
      <c r="F6" s="598"/>
    </row>
    <row r="7" ht="30" customHeight="1" spans="1:4">
      <c r="A7" s="585" t="s">
        <v>80</v>
      </c>
      <c r="B7" s="586">
        <f>'5.2025年市本级一般公共预算收入表 '!B7</f>
        <v>92196</v>
      </c>
      <c r="C7" s="585" t="s">
        <v>81</v>
      </c>
      <c r="D7" s="586">
        <f>'6.2025年市本级一般公共预算支出表'!B7</f>
        <v>1191986</v>
      </c>
    </row>
    <row r="8" ht="30" customHeight="1" spans="1:13">
      <c r="A8" s="585" t="s">
        <v>82</v>
      </c>
      <c r="B8" s="586">
        <f>'5.2025年市本级一般公共预算收入表 '!B8</f>
        <v>1471479</v>
      </c>
      <c r="C8" s="585" t="s">
        <v>83</v>
      </c>
      <c r="D8" s="586">
        <f>'6.2025年市本级一般公共预算支出表'!B8</f>
        <v>76749</v>
      </c>
      <c r="F8" s="598"/>
      <c r="M8" s="598"/>
    </row>
    <row r="9" ht="30" customHeight="1" spans="1:13">
      <c r="A9" s="585" t="s">
        <v>84</v>
      </c>
      <c r="B9" s="586">
        <f>'5.2025年市本级一般公共预算收入表 '!B9</f>
        <v>31370</v>
      </c>
      <c r="C9" s="585" t="s">
        <v>85</v>
      </c>
      <c r="D9" s="586">
        <f>'6.2025年市本级一般公共预算支出表'!B9</f>
        <v>1085939</v>
      </c>
      <c r="F9" s="598"/>
      <c r="M9" s="598"/>
    </row>
    <row r="10" ht="30" customHeight="1" spans="1:13">
      <c r="A10" s="585" t="s">
        <v>86</v>
      </c>
      <c r="B10" s="586"/>
      <c r="C10" s="585" t="s">
        <v>87</v>
      </c>
      <c r="D10" s="586">
        <f>'6.2025年市本级一般公共预算支出表'!B10</f>
        <v>29298</v>
      </c>
      <c r="F10" s="598"/>
      <c r="M10" s="598"/>
    </row>
    <row r="11" ht="30" customHeight="1" spans="1:4">
      <c r="A11" s="585" t="s">
        <v>88</v>
      </c>
      <c r="B11" s="586">
        <f>'5.2025年市本级一般公共预算收入表 '!B10</f>
        <v>50000</v>
      </c>
      <c r="C11" s="585" t="s">
        <v>57</v>
      </c>
      <c r="D11" s="586">
        <f>'6.2025年市本级一般公共预算支出表'!B11</f>
        <v>75019</v>
      </c>
    </row>
    <row r="12" ht="30" customHeight="1" spans="1:8">
      <c r="A12" s="585" t="s">
        <v>64</v>
      </c>
      <c r="B12" s="586"/>
      <c r="C12" s="585" t="s">
        <v>65</v>
      </c>
      <c r="D12" s="586">
        <f>'6.2025年市本级一般公共预算支出表'!B12</f>
        <v>11684</v>
      </c>
      <c r="G12" s="598"/>
      <c r="H12" s="599"/>
    </row>
    <row r="13" ht="30" customHeight="1" spans="1:6">
      <c r="A13" s="589" t="s">
        <v>68</v>
      </c>
      <c r="B13" s="586">
        <f>B5+B6+B10+B11+B12</f>
        <v>2395051</v>
      </c>
      <c r="C13" s="589" t="s">
        <v>69</v>
      </c>
      <c r="D13" s="586">
        <f>D5+D6+D7+D11+D12</f>
        <v>2395051</v>
      </c>
      <c r="E13" s="598"/>
      <c r="F13" s="598"/>
    </row>
    <row r="14" ht="19.5" customHeight="1"/>
    <row r="15" spans="3:6">
      <c r="C15" s="598"/>
      <c r="D15" s="598"/>
      <c r="F15" s="598"/>
    </row>
    <row r="16" spans="2:4">
      <c r="B16" s="598"/>
      <c r="D16" s="598"/>
    </row>
    <row r="17" spans="2:3">
      <c r="B17" s="598"/>
      <c r="C17" s="593">
        <f>B13-D13</f>
        <v>0</v>
      </c>
    </row>
    <row r="18" spans="3:3">
      <c r="C18" s="598"/>
    </row>
    <row r="19" spans="2:2">
      <c r="B19" s="598"/>
    </row>
    <row r="32" spans="4:4">
      <c r="D32" s="598"/>
    </row>
  </sheetData>
  <mergeCells count="2">
    <mergeCell ref="A2:D2"/>
    <mergeCell ref="A3:D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M16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A1" sqref="A1"/>
    </sheetView>
  </sheetViews>
  <sheetFormatPr defaultColWidth="8.75" defaultRowHeight="24.95" customHeight="1"/>
  <cols>
    <col min="1" max="1" width="38" style="159" customWidth="1"/>
    <col min="2" max="4" width="11.5" style="159" customWidth="1"/>
    <col min="5" max="5" width="9" style="159" customWidth="1"/>
    <col min="6" max="6" width="16.875" style="159" customWidth="1"/>
    <col min="7" max="32" width="9" style="159" customWidth="1"/>
    <col min="33" max="16384" width="8.75" style="159"/>
  </cols>
  <sheetData>
    <row r="1" s="157" customFormat="1" ht="19.5" customHeight="1" spans="1:247">
      <c r="A1" s="73" t="s">
        <v>1280</v>
      </c>
      <c r="B1" s="74"/>
      <c r="C1" s="74"/>
      <c r="D1" s="74"/>
      <c r="H1" s="73"/>
      <c r="I1" s="74"/>
      <c r="J1" s="74"/>
      <c r="K1" s="74"/>
      <c r="L1" s="73"/>
      <c r="M1" s="74"/>
      <c r="N1" s="74"/>
      <c r="O1" s="74"/>
      <c r="P1" s="73"/>
      <c r="Q1" s="74"/>
      <c r="R1" s="74"/>
      <c r="S1" s="74"/>
      <c r="T1" s="73"/>
      <c r="U1" s="74"/>
      <c r="V1" s="74"/>
      <c r="W1" s="74"/>
      <c r="X1" s="73"/>
      <c r="Y1" s="74"/>
      <c r="Z1" s="74"/>
      <c r="AA1" s="74"/>
      <c r="AB1" s="73"/>
      <c r="AC1" s="74"/>
      <c r="AD1" s="74"/>
      <c r="AE1" s="74"/>
      <c r="AF1" s="73"/>
      <c r="AG1" s="74"/>
      <c r="AH1" s="74"/>
      <c r="AI1" s="74"/>
      <c r="AJ1" s="73"/>
      <c r="AK1" s="74"/>
      <c r="AL1" s="74"/>
      <c r="AM1" s="74"/>
      <c r="AN1" s="73"/>
      <c r="AO1" s="74"/>
      <c r="AP1" s="74"/>
      <c r="AQ1" s="74"/>
      <c r="AR1" s="73"/>
      <c r="AS1" s="74"/>
      <c r="AT1" s="74"/>
      <c r="AU1" s="74"/>
      <c r="AV1" s="73"/>
      <c r="AW1" s="74"/>
      <c r="AX1" s="74"/>
      <c r="AY1" s="74"/>
      <c r="AZ1" s="73"/>
      <c r="BA1" s="74"/>
      <c r="BB1" s="74"/>
      <c r="BC1" s="74"/>
      <c r="BD1" s="73"/>
      <c r="BE1" s="74"/>
      <c r="BF1" s="74"/>
      <c r="BG1" s="74"/>
      <c r="BH1" s="73"/>
      <c r="BI1" s="74"/>
      <c r="BJ1" s="74"/>
      <c r="BK1" s="74"/>
      <c r="BL1" s="73"/>
      <c r="BM1" s="74"/>
      <c r="BN1" s="74"/>
      <c r="BO1" s="74"/>
      <c r="BP1" s="73"/>
      <c r="BQ1" s="74"/>
      <c r="BR1" s="74"/>
      <c r="BS1" s="74"/>
      <c r="BT1" s="73"/>
      <c r="BU1" s="74"/>
      <c r="BV1" s="74"/>
      <c r="BW1" s="74"/>
      <c r="BX1" s="73"/>
      <c r="BY1" s="74"/>
      <c r="BZ1" s="74"/>
      <c r="CA1" s="74"/>
      <c r="CB1" s="73"/>
      <c r="CC1" s="74"/>
      <c r="CD1" s="74"/>
      <c r="CE1" s="74"/>
      <c r="CF1" s="73"/>
      <c r="CG1" s="74"/>
      <c r="CH1" s="74"/>
      <c r="CI1" s="74"/>
      <c r="CJ1" s="73"/>
      <c r="CK1" s="74"/>
      <c r="CL1" s="74"/>
      <c r="CM1" s="74"/>
      <c r="CN1" s="73"/>
      <c r="CO1" s="74"/>
      <c r="CP1" s="74"/>
      <c r="CQ1" s="74"/>
      <c r="CR1" s="73"/>
      <c r="CS1" s="74"/>
      <c r="CT1" s="74"/>
      <c r="CU1" s="74"/>
      <c r="CV1" s="73"/>
      <c r="CW1" s="74"/>
      <c r="CX1" s="74"/>
      <c r="CY1" s="74"/>
      <c r="CZ1" s="73"/>
      <c r="DA1" s="74"/>
      <c r="DB1" s="74"/>
      <c r="DC1" s="74"/>
      <c r="DD1" s="73"/>
      <c r="DE1" s="74"/>
      <c r="DF1" s="74"/>
      <c r="DG1" s="74"/>
      <c r="DH1" s="73"/>
      <c r="DI1" s="74"/>
      <c r="DJ1" s="74"/>
      <c r="DK1" s="74"/>
      <c r="DL1" s="73"/>
      <c r="DM1" s="74"/>
      <c r="DN1" s="74"/>
      <c r="DO1" s="74"/>
      <c r="DP1" s="73"/>
      <c r="DQ1" s="74"/>
      <c r="DR1" s="74"/>
      <c r="DS1" s="74"/>
      <c r="DT1" s="73"/>
      <c r="DU1" s="74"/>
      <c r="DV1" s="74"/>
      <c r="DW1" s="74"/>
      <c r="DX1" s="73"/>
      <c r="DY1" s="74"/>
      <c r="DZ1" s="74"/>
      <c r="EA1" s="74"/>
      <c r="EB1" s="73"/>
      <c r="EC1" s="74"/>
      <c r="ED1" s="74"/>
      <c r="EE1" s="74"/>
      <c r="EF1" s="73"/>
      <c r="EG1" s="74"/>
      <c r="EH1" s="74"/>
      <c r="EI1" s="74"/>
      <c r="EJ1" s="73"/>
      <c r="EK1" s="74"/>
      <c r="EL1" s="74"/>
      <c r="EM1" s="74"/>
      <c r="EN1" s="73"/>
      <c r="EO1" s="74"/>
      <c r="EP1" s="74"/>
      <c r="EQ1" s="74"/>
      <c r="ER1" s="73"/>
      <c r="ES1" s="74"/>
      <c r="ET1" s="74"/>
      <c r="EU1" s="74"/>
      <c r="EV1" s="73"/>
      <c r="EW1" s="74"/>
      <c r="EX1" s="74"/>
      <c r="EY1" s="74"/>
      <c r="EZ1" s="73"/>
      <c r="FA1" s="74"/>
      <c r="FB1" s="74"/>
      <c r="FC1" s="74"/>
      <c r="FD1" s="73"/>
      <c r="FE1" s="74"/>
      <c r="FF1" s="74"/>
      <c r="FG1" s="74"/>
      <c r="FH1" s="73"/>
      <c r="FI1" s="74"/>
      <c r="FJ1" s="74"/>
      <c r="FK1" s="74"/>
      <c r="FL1" s="73"/>
      <c r="FM1" s="74"/>
      <c r="FN1" s="74"/>
      <c r="FO1" s="74"/>
      <c r="FP1" s="73"/>
      <c r="FQ1" s="74"/>
      <c r="FR1" s="74"/>
      <c r="FS1" s="74"/>
      <c r="FT1" s="73"/>
      <c r="FU1" s="74"/>
      <c r="FV1" s="74"/>
      <c r="FW1" s="74"/>
      <c r="FX1" s="73"/>
      <c r="FY1" s="74"/>
      <c r="FZ1" s="74"/>
      <c r="GA1" s="74"/>
      <c r="GB1" s="73"/>
      <c r="GC1" s="74"/>
      <c r="GD1" s="74"/>
      <c r="GE1" s="74"/>
      <c r="GF1" s="73"/>
      <c r="GG1" s="74"/>
      <c r="GH1" s="74"/>
      <c r="GI1" s="74"/>
      <c r="GJ1" s="73"/>
      <c r="GK1" s="74"/>
      <c r="GL1" s="74"/>
      <c r="GM1" s="74"/>
      <c r="GN1" s="73"/>
      <c r="GO1" s="74"/>
      <c r="GP1" s="74"/>
      <c r="GQ1" s="74"/>
      <c r="GR1" s="73"/>
      <c r="GS1" s="74"/>
      <c r="GT1" s="74"/>
      <c r="GU1" s="74"/>
      <c r="GV1" s="73"/>
      <c r="GW1" s="74"/>
      <c r="GX1" s="74"/>
      <c r="GY1" s="74"/>
      <c r="GZ1" s="73"/>
      <c r="HA1" s="74"/>
      <c r="HB1" s="74"/>
      <c r="HC1" s="74"/>
      <c r="HD1" s="73"/>
      <c r="HE1" s="74"/>
      <c r="HF1" s="74"/>
      <c r="HG1" s="74"/>
      <c r="HH1" s="73"/>
      <c r="HI1" s="74"/>
      <c r="HJ1" s="74"/>
      <c r="HK1" s="74"/>
      <c r="HL1" s="73"/>
      <c r="HM1" s="74"/>
      <c r="HN1" s="74"/>
      <c r="HO1" s="74"/>
      <c r="HP1" s="73"/>
      <c r="HQ1" s="74"/>
      <c r="HR1" s="74"/>
      <c r="HS1" s="74"/>
      <c r="HT1" s="73"/>
      <c r="HU1" s="74"/>
      <c r="HV1" s="74"/>
      <c r="HW1" s="74"/>
      <c r="HX1" s="73"/>
      <c r="HY1" s="74"/>
      <c r="HZ1" s="74"/>
      <c r="IA1" s="74"/>
      <c r="IB1" s="73"/>
      <c r="IC1" s="74"/>
      <c r="ID1" s="74"/>
      <c r="IE1" s="74"/>
      <c r="IF1" s="73"/>
      <c r="IG1" s="74"/>
      <c r="IH1" s="74"/>
      <c r="II1" s="74"/>
      <c r="IJ1" s="73"/>
      <c r="IK1" s="74"/>
      <c r="IL1" s="74"/>
      <c r="IM1" s="74"/>
    </row>
    <row r="2" s="158" customFormat="1" ht="48.75" customHeight="1" spans="1:247">
      <c r="A2" s="160" t="s">
        <v>1281</v>
      </c>
      <c r="B2" s="160"/>
      <c r="C2" s="160"/>
      <c r="D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0"/>
      <c r="DB2" s="160"/>
      <c r="DC2" s="160"/>
      <c r="DD2" s="160"/>
      <c r="DE2" s="160"/>
      <c r="DF2" s="160"/>
      <c r="DG2" s="160"/>
      <c r="DH2" s="160"/>
      <c r="DI2" s="160"/>
      <c r="DJ2" s="160"/>
      <c r="DK2" s="160"/>
      <c r="DL2" s="160"/>
      <c r="DM2" s="160"/>
      <c r="DN2" s="160"/>
      <c r="DO2" s="160"/>
      <c r="DP2" s="160"/>
      <c r="DQ2" s="160"/>
      <c r="DR2" s="160"/>
      <c r="DS2" s="160"/>
      <c r="DT2" s="160"/>
      <c r="DU2" s="160"/>
      <c r="DV2" s="160"/>
      <c r="DW2" s="160"/>
      <c r="DX2" s="160"/>
      <c r="DY2" s="160"/>
      <c r="DZ2" s="160"/>
      <c r="EA2" s="160"/>
      <c r="EB2" s="160"/>
      <c r="EC2" s="160"/>
      <c r="ED2" s="160"/>
      <c r="EE2" s="160"/>
      <c r="EF2" s="160"/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  <c r="ER2" s="160"/>
      <c r="ES2" s="160"/>
      <c r="ET2" s="160"/>
      <c r="EU2" s="160"/>
      <c r="EV2" s="160"/>
      <c r="EW2" s="160"/>
      <c r="EX2" s="160"/>
      <c r="EY2" s="160"/>
      <c r="EZ2" s="160"/>
      <c r="FA2" s="160"/>
      <c r="FB2" s="160"/>
      <c r="FC2" s="160"/>
      <c r="FD2" s="160"/>
      <c r="FE2" s="160"/>
      <c r="FF2" s="160"/>
      <c r="FG2" s="160"/>
      <c r="FH2" s="160"/>
      <c r="FI2" s="160"/>
      <c r="FJ2" s="160"/>
      <c r="FK2" s="160"/>
      <c r="FL2" s="160"/>
      <c r="FM2" s="160"/>
      <c r="FN2" s="160"/>
      <c r="FO2" s="160"/>
      <c r="FP2" s="160"/>
      <c r="FQ2" s="160"/>
      <c r="FR2" s="160"/>
      <c r="FS2" s="160"/>
      <c r="FT2" s="160"/>
      <c r="FU2" s="160"/>
      <c r="FV2" s="160"/>
      <c r="FW2" s="160"/>
      <c r="FX2" s="160"/>
      <c r="FY2" s="160"/>
      <c r="FZ2" s="160"/>
      <c r="GA2" s="160"/>
      <c r="GB2" s="160"/>
      <c r="GC2" s="160"/>
      <c r="GD2" s="160"/>
      <c r="GE2" s="160"/>
      <c r="GF2" s="160"/>
      <c r="GG2" s="160"/>
      <c r="GH2" s="160"/>
      <c r="GI2" s="160"/>
      <c r="GJ2" s="160"/>
      <c r="GK2" s="160"/>
      <c r="GL2" s="160"/>
      <c r="GM2" s="160"/>
      <c r="GN2" s="160"/>
      <c r="GO2" s="160"/>
      <c r="GP2" s="160"/>
      <c r="GQ2" s="160"/>
      <c r="GR2" s="160"/>
      <c r="GS2" s="160"/>
      <c r="GT2" s="160"/>
      <c r="GU2" s="160"/>
      <c r="GV2" s="160"/>
      <c r="GW2" s="160"/>
      <c r="GX2" s="160"/>
      <c r="GY2" s="160"/>
      <c r="GZ2" s="160"/>
      <c r="HA2" s="160"/>
      <c r="HB2" s="160"/>
      <c r="HC2" s="160"/>
      <c r="HD2" s="160"/>
      <c r="HE2" s="160"/>
      <c r="HF2" s="160"/>
      <c r="HG2" s="160"/>
      <c r="HH2" s="160"/>
      <c r="HI2" s="160"/>
      <c r="HJ2" s="160"/>
      <c r="HK2" s="160"/>
      <c r="HL2" s="160"/>
      <c r="HM2" s="160"/>
      <c r="HN2" s="160"/>
      <c r="HO2" s="160"/>
      <c r="HP2" s="160"/>
      <c r="HQ2" s="160"/>
      <c r="HR2" s="160"/>
      <c r="HS2" s="160"/>
      <c r="HT2" s="160"/>
      <c r="HU2" s="160"/>
      <c r="HV2" s="160"/>
      <c r="HW2" s="160"/>
      <c r="HX2" s="160"/>
      <c r="HY2" s="160"/>
      <c r="HZ2" s="160"/>
      <c r="IA2" s="160"/>
      <c r="IB2" s="160"/>
      <c r="IC2" s="160"/>
      <c r="ID2" s="160"/>
      <c r="IE2" s="160"/>
      <c r="IF2" s="160"/>
      <c r="IG2" s="160"/>
      <c r="IH2" s="160"/>
      <c r="II2" s="160"/>
      <c r="IJ2" s="160"/>
      <c r="IK2" s="160"/>
      <c r="IL2" s="160"/>
      <c r="IM2" s="160"/>
    </row>
    <row r="3" customHeight="1" spans="1:247">
      <c r="A3" s="161"/>
      <c r="B3" s="162"/>
      <c r="C3" s="162"/>
      <c r="D3" s="162" t="s">
        <v>126</v>
      </c>
      <c r="H3" s="161"/>
      <c r="I3" s="162"/>
      <c r="J3" s="162"/>
      <c r="K3" s="162"/>
      <c r="L3" s="161"/>
      <c r="M3" s="162"/>
      <c r="N3" s="162"/>
      <c r="O3" s="162"/>
      <c r="P3" s="161"/>
      <c r="Q3" s="162"/>
      <c r="R3" s="162"/>
      <c r="S3" s="162"/>
      <c r="T3" s="161"/>
      <c r="U3" s="162"/>
      <c r="V3" s="162"/>
      <c r="W3" s="162"/>
      <c r="X3" s="161"/>
      <c r="Y3" s="162"/>
      <c r="Z3" s="162"/>
      <c r="AA3" s="162"/>
      <c r="AB3" s="161"/>
      <c r="AC3" s="162"/>
      <c r="AD3" s="162"/>
      <c r="AE3" s="162"/>
      <c r="AF3" s="161"/>
      <c r="AG3" s="162"/>
      <c r="AH3" s="162"/>
      <c r="AI3" s="162"/>
      <c r="AJ3" s="161"/>
      <c r="AK3" s="162"/>
      <c r="AL3" s="162"/>
      <c r="AM3" s="162"/>
      <c r="AN3" s="161"/>
      <c r="AO3" s="162"/>
      <c r="AP3" s="162"/>
      <c r="AQ3" s="162"/>
      <c r="AR3" s="161"/>
      <c r="AS3" s="162"/>
      <c r="AT3" s="162"/>
      <c r="AU3" s="162"/>
      <c r="AV3" s="161"/>
      <c r="AW3" s="162"/>
      <c r="AX3" s="162"/>
      <c r="AY3" s="162"/>
      <c r="AZ3" s="161"/>
      <c r="BA3" s="162"/>
      <c r="BB3" s="162"/>
      <c r="BC3" s="162"/>
      <c r="BD3" s="161"/>
      <c r="BE3" s="162"/>
      <c r="BF3" s="162"/>
      <c r="BG3" s="162"/>
      <c r="BH3" s="161"/>
      <c r="BI3" s="162"/>
      <c r="BJ3" s="162"/>
      <c r="BK3" s="162"/>
      <c r="BL3" s="161"/>
      <c r="BM3" s="162"/>
      <c r="BN3" s="162"/>
      <c r="BO3" s="162"/>
      <c r="BP3" s="161"/>
      <c r="BQ3" s="162"/>
      <c r="BR3" s="162"/>
      <c r="BS3" s="162"/>
      <c r="BT3" s="161"/>
      <c r="BU3" s="162"/>
      <c r="BV3" s="162"/>
      <c r="BW3" s="162"/>
      <c r="BX3" s="161"/>
      <c r="BY3" s="162"/>
      <c r="BZ3" s="162"/>
      <c r="CA3" s="162"/>
      <c r="CB3" s="161"/>
      <c r="CC3" s="162"/>
      <c r="CD3" s="162"/>
      <c r="CE3" s="162"/>
      <c r="CF3" s="161"/>
      <c r="CG3" s="162"/>
      <c r="CH3" s="162"/>
      <c r="CI3" s="162"/>
      <c r="CJ3" s="161"/>
      <c r="CK3" s="162"/>
      <c r="CL3" s="162"/>
      <c r="CM3" s="162"/>
      <c r="CN3" s="161"/>
      <c r="CO3" s="162"/>
      <c r="CP3" s="162"/>
      <c r="CQ3" s="162"/>
      <c r="CR3" s="161"/>
      <c r="CS3" s="162"/>
      <c r="CT3" s="162"/>
      <c r="CU3" s="162"/>
      <c r="CV3" s="161"/>
      <c r="CW3" s="162"/>
      <c r="CX3" s="162"/>
      <c r="CY3" s="162"/>
      <c r="CZ3" s="161"/>
      <c r="DA3" s="162"/>
      <c r="DB3" s="162"/>
      <c r="DC3" s="162"/>
      <c r="DD3" s="161"/>
      <c r="DE3" s="162"/>
      <c r="DF3" s="162"/>
      <c r="DG3" s="162"/>
      <c r="DH3" s="161"/>
      <c r="DI3" s="162"/>
      <c r="DJ3" s="162"/>
      <c r="DK3" s="162"/>
      <c r="DL3" s="161"/>
      <c r="DM3" s="162"/>
      <c r="DN3" s="162"/>
      <c r="DO3" s="162"/>
      <c r="DP3" s="161"/>
      <c r="DQ3" s="162"/>
      <c r="DR3" s="162"/>
      <c r="DS3" s="162"/>
      <c r="DT3" s="161"/>
      <c r="DU3" s="162"/>
      <c r="DV3" s="162"/>
      <c r="DW3" s="162"/>
      <c r="DX3" s="161"/>
      <c r="DY3" s="162"/>
      <c r="DZ3" s="162"/>
      <c r="EA3" s="162"/>
      <c r="EB3" s="161"/>
      <c r="EC3" s="162"/>
      <c r="ED3" s="162"/>
      <c r="EE3" s="162"/>
      <c r="EF3" s="161"/>
      <c r="EG3" s="162"/>
      <c r="EH3" s="162"/>
      <c r="EI3" s="162"/>
      <c r="EJ3" s="161"/>
      <c r="EK3" s="162"/>
      <c r="EL3" s="162"/>
      <c r="EM3" s="162"/>
      <c r="EN3" s="161"/>
      <c r="EO3" s="162"/>
      <c r="EP3" s="162"/>
      <c r="EQ3" s="162"/>
      <c r="ER3" s="161"/>
      <c r="ES3" s="162"/>
      <c r="ET3" s="162"/>
      <c r="EU3" s="162"/>
      <c r="EV3" s="161"/>
      <c r="EW3" s="162"/>
      <c r="EX3" s="162"/>
      <c r="EY3" s="162"/>
      <c r="EZ3" s="161"/>
      <c r="FA3" s="162"/>
      <c r="FB3" s="162"/>
      <c r="FC3" s="162"/>
      <c r="FD3" s="161"/>
      <c r="FE3" s="162"/>
      <c r="FF3" s="162"/>
      <c r="FG3" s="162"/>
      <c r="FH3" s="161"/>
      <c r="FI3" s="162"/>
      <c r="FJ3" s="162"/>
      <c r="FK3" s="162"/>
      <c r="FL3" s="161"/>
      <c r="FM3" s="162"/>
      <c r="FN3" s="162"/>
      <c r="FO3" s="162"/>
      <c r="FP3" s="161"/>
      <c r="FQ3" s="162"/>
      <c r="FR3" s="162"/>
      <c r="FS3" s="162"/>
      <c r="FT3" s="161"/>
      <c r="FU3" s="162"/>
      <c r="FV3" s="162"/>
      <c r="FW3" s="162"/>
      <c r="FX3" s="161"/>
      <c r="FY3" s="162"/>
      <c r="FZ3" s="162"/>
      <c r="GA3" s="162"/>
      <c r="GB3" s="161"/>
      <c r="GC3" s="162"/>
      <c r="GD3" s="162"/>
      <c r="GE3" s="162"/>
      <c r="GF3" s="161"/>
      <c r="GG3" s="162"/>
      <c r="GH3" s="162"/>
      <c r="GI3" s="162"/>
      <c r="GJ3" s="161"/>
      <c r="GK3" s="162"/>
      <c r="GL3" s="162"/>
      <c r="GM3" s="162"/>
      <c r="GN3" s="161"/>
      <c r="GO3" s="162"/>
      <c r="GP3" s="162"/>
      <c r="GQ3" s="162"/>
      <c r="GR3" s="161"/>
      <c r="GS3" s="162"/>
      <c r="GT3" s="162"/>
      <c r="GU3" s="162"/>
      <c r="GV3" s="161"/>
      <c r="GW3" s="162"/>
      <c r="GX3" s="162"/>
      <c r="GY3" s="162"/>
      <c r="GZ3" s="161"/>
      <c r="HA3" s="162"/>
      <c r="HB3" s="162"/>
      <c r="HC3" s="162"/>
      <c r="HD3" s="161"/>
      <c r="HE3" s="162"/>
      <c r="HF3" s="162"/>
      <c r="HG3" s="162"/>
      <c r="HH3" s="161"/>
      <c r="HI3" s="162"/>
      <c r="HJ3" s="162"/>
      <c r="HK3" s="162"/>
      <c r="HL3" s="161"/>
      <c r="HM3" s="162"/>
      <c r="HN3" s="162"/>
      <c r="HO3" s="162"/>
      <c r="HP3" s="161"/>
      <c r="HQ3" s="162"/>
      <c r="HR3" s="162"/>
      <c r="HS3" s="162"/>
      <c r="HT3" s="161"/>
      <c r="HU3" s="162"/>
      <c r="HV3" s="162"/>
      <c r="HW3" s="162"/>
      <c r="HX3" s="161"/>
      <c r="HY3" s="162"/>
      <c r="HZ3" s="162"/>
      <c r="IA3" s="162"/>
      <c r="IB3" s="161"/>
      <c r="IC3" s="162"/>
      <c r="ID3" s="162"/>
      <c r="IE3" s="162"/>
      <c r="IF3" s="161"/>
      <c r="IG3" s="162"/>
      <c r="IH3" s="162"/>
      <c r="II3" s="162"/>
      <c r="IJ3" s="161"/>
      <c r="IK3" s="162"/>
      <c r="IL3" s="162"/>
      <c r="IM3" s="162"/>
    </row>
    <row r="4" ht="32.45" customHeight="1" spans="1:4">
      <c r="A4" s="163" t="s">
        <v>121</v>
      </c>
      <c r="B4" s="164" t="s">
        <v>1282</v>
      </c>
      <c r="C4" s="164" t="s">
        <v>1283</v>
      </c>
      <c r="D4" s="164" t="s">
        <v>1284</v>
      </c>
    </row>
    <row r="5" ht="32.45" customHeight="1" spans="1:4">
      <c r="A5" s="165" t="s">
        <v>1285</v>
      </c>
      <c r="B5" s="166">
        <v>44950</v>
      </c>
      <c r="C5" s="166">
        <v>52916</v>
      </c>
      <c r="D5" s="167">
        <f t="shared" ref="D5:D12" si="0">C5/B5*100</f>
        <v>117.7</v>
      </c>
    </row>
    <row r="6" ht="32.45" customHeight="1" spans="1:4">
      <c r="A6" s="165" t="s">
        <v>1286</v>
      </c>
      <c r="B6" s="166">
        <v>481008</v>
      </c>
      <c r="C6" s="166">
        <v>485907</v>
      </c>
      <c r="D6" s="167">
        <f t="shared" si="0"/>
        <v>101</v>
      </c>
    </row>
    <row r="7" ht="32.45" customHeight="1" spans="1:4">
      <c r="A7" s="165" t="s">
        <v>1287</v>
      </c>
      <c r="B7" s="166">
        <v>8460</v>
      </c>
      <c r="C7" s="166">
        <v>3227</v>
      </c>
      <c r="D7" s="167">
        <f t="shared" si="0"/>
        <v>38.1</v>
      </c>
    </row>
    <row r="8" ht="32.45" customHeight="1" spans="1:4">
      <c r="A8" s="165" t="s">
        <v>1288</v>
      </c>
      <c r="B8" s="166">
        <v>42673</v>
      </c>
      <c r="C8" s="166">
        <v>40334</v>
      </c>
      <c r="D8" s="167">
        <f t="shared" si="0"/>
        <v>94.5</v>
      </c>
    </row>
    <row r="9" ht="32.45" customHeight="1" spans="1:4">
      <c r="A9" s="165" t="s">
        <v>1289</v>
      </c>
      <c r="B9" s="166">
        <v>4748</v>
      </c>
      <c r="C9" s="166">
        <v>55476</v>
      </c>
      <c r="D9" s="167">
        <f t="shared" si="0"/>
        <v>1168.4</v>
      </c>
    </row>
    <row r="10" ht="32.45" customHeight="1" spans="1:4">
      <c r="A10" s="165" t="s">
        <v>1290</v>
      </c>
      <c r="B10" s="166">
        <v>423687</v>
      </c>
      <c r="C10" s="166">
        <v>488388</v>
      </c>
      <c r="D10" s="167">
        <f t="shared" si="0"/>
        <v>115.3</v>
      </c>
    </row>
    <row r="11" ht="32.45" customHeight="1" spans="1:6">
      <c r="A11" s="165" t="s">
        <v>1291</v>
      </c>
      <c r="B11" s="166">
        <v>10120</v>
      </c>
      <c r="C11" s="166">
        <v>-4911</v>
      </c>
      <c r="D11" s="167">
        <f t="shared" si="0"/>
        <v>-48.5</v>
      </c>
      <c r="F11" s="168"/>
    </row>
    <row r="12" ht="32.45" customHeight="1" spans="1:6">
      <c r="A12" s="165" t="s">
        <v>1292</v>
      </c>
      <c r="B12" s="166">
        <v>160882</v>
      </c>
      <c r="C12" s="166">
        <v>159619</v>
      </c>
      <c r="D12" s="167">
        <f t="shared" si="0"/>
        <v>99.2</v>
      </c>
      <c r="F12" s="168"/>
    </row>
    <row r="13" ht="32.45" customHeight="1" spans="1:4">
      <c r="A13" s="165" t="s">
        <v>1293</v>
      </c>
      <c r="B13" s="166"/>
      <c r="C13" s="169"/>
      <c r="D13" s="167"/>
    </row>
    <row r="14" ht="32.45" customHeight="1" spans="1:6">
      <c r="A14" s="165" t="s">
        <v>1294</v>
      </c>
      <c r="B14" s="166"/>
      <c r="C14" s="166">
        <v>22524</v>
      </c>
      <c r="D14" s="167"/>
      <c r="F14" s="168"/>
    </row>
    <row r="15" ht="32.45" customHeight="1" spans="1:4">
      <c r="A15" s="170" t="s">
        <v>1295</v>
      </c>
      <c r="B15" s="166">
        <f>B5+B7+B9+B11+B13</f>
        <v>68278</v>
      </c>
      <c r="C15" s="166">
        <f>C5+C7+C9+C11+C13</f>
        <v>106708</v>
      </c>
      <c r="D15" s="167">
        <f>C15/B15*100</f>
        <v>156.3</v>
      </c>
    </row>
    <row r="16" ht="32.45" customHeight="1" spans="1:4">
      <c r="A16" s="170" t="s">
        <v>1296</v>
      </c>
      <c r="B16" s="166">
        <f>B6+B8+B10+B12+B14</f>
        <v>1108250</v>
      </c>
      <c r="C16" s="166">
        <f>C6+C8+C10+C12+C14</f>
        <v>1196772</v>
      </c>
      <c r="D16" s="167">
        <f>C16/B16*100</f>
        <v>108</v>
      </c>
    </row>
  </sheetData>
  <mergeCells count="61">
    <mergeCell ref="A2:D2"/>
    <mergeCell ref="H2:K2"/>
    <mergeCell ref="L2:O2"/>
    <mergeCell ref="P2:S2"/>
    <mergeCell ref="T2:W2"/>
    <mergeCell ref="X2:AA2"/>
    <mergeCell ref="AB2:AE2"/>
    <mergeCell ref="AF2:AI2"/>
    <mergeCell ref="AJ2:AM2"/>
    <mergeCell ref="AN2:AQ2"/>
    <mergeCell ref="AR2:AU2"/>
    <mergeCell ref="AV2:AY2"/>
    <mergeCell ref="AZ2:BC2"/>
    <mergeCell ref="BD2:BG2"/>
    <mergeCell ref="BH2:BK2"/>
    <mergeCell ref="BL2:BO2"/>
    <mergeCell ref="BP2:BS2"/>
    <mergeCell ref="BT2:BW2"/>
    <mergeCell ref="BX2:CA2"/>
    <mergeCell ref="CB2:CE2"/>
    <mergeCell ref="CF2:CI2"/>
    <mergeCell ref="CJ2:CM2"/>
    <mergeCell ref="CN2:CQ2"/>
    <mergeCell ref="CR2:CU2"/>
    <mergeCell ref="CV2:CY2"/>
    <mergeCell ref="CZ2:DC2"/>
    <mergeCell ref="DD2:DG2"/>
    <mergeCell ref="DH2:DK2"/>
    <mergeCell ref="DL2:DO2"/>
    <mergeCell ref="DP2:DS2"/>
    <mergeCell ref="DT2:DW2"/>
    <mergeCell ref="DX2:EA2"/>
    <mergeCell ref="EB2:EE2"/>
    <mergeCell ref="EF2:EI2"/>
    <mergeCell ref="EJ2:EM2"/>
    <mergeCell ref="EN2:EQ2"/>
    <mergeCell ref="ER2:EU2"/>
    <mergeCell ref="EV2:EY2"/>
    <mergeCell ref="EZ2:FC2"/>
    <mergeCell ref="FD2:FG2"/>
    <mergeCell ref="FH2:FK2"/>
    <mergeCell ref="FL2:FO2"/>
    <mergeCell ref="FP2:FS2"/>
    <mergeCell ref="FT2:FW2"/>
    <mergeCell ref="FX2:GA2"/>
    <mergeCell ref="GB2:GE2"/>
    <mergeCell ref="GF2:GI2"/>
    <mergeCell ref="GJ2:GM2"/>
    <mergeCell ref="GN2:GQ2"/>
    <mergeCell ref="GR2:GU2"/>
    <mergeCell ref="GV2:GY2"/>
    <mergeCell ref="GZ2:HC2"/>
    <mergeCell ref="HD2:HG2"/>
    <mergeCell ref="HH2:HK2"/>
    <mergeCell ref="HL2:HO2"/>
    <mergeCell ref="HP2:HS2"/>
    <mergeCell ref="HT2:HW2"/>
    <mergeCell ref="HX2:IA2"/>
    <mergeCell ref="IB2:IE2"/>
    <mergeCell ref="IF2:II2"/>
    <mergeCell ref="IJ2:IM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21"/>
  <sheetViews>
    <sheetView showZeros="0" workbookViewId="0">
      <selection activeCell="G11" sqref="G11"/>
    </sheetView>
  </sheetViews>
  <sheetFormatPr defaultColWidth="9.125" defaultRowHeight="21.75" customHeight="1"/>
  <cols>
    <col min="1" max="1" width="24.625" style="71" customWidth="1"/>
    <col min="2" max="2" width="11.25" style="146" customWidth="1"/>
    <col min="3" max="3" width="24.625" style="146" customWidth="1"/>
    <col min="4" max="4" width="11.25" style="146" customWidth="1"/>
    <col min="5" max="5" width="16.125" style="71" customWidth="1"/>
    <col min="6" max="6" width="19" style="71" customWidth="1"/>
    <col min="7" max="232" width="9.125" style="71" customWidth="1"/>
    <col min="233" max="16384" width="9.125" style="71"/>
  </cols>
  <sheetData>
    <row r="1" s="69" customFormat="1" ht="19.5" customHeight="1" spans="1:4">
      <c r="A1" s="117" t="s">
        <v>1297</v>
      </c>
      <c r="B1" s="147"/>
      <c r="C1" s="147"/>
      <c r="D1" s="147"/>
    </row>
    <row r="2" s="145" customFormat="1" ht="48.75" customHeight="1" spans="1:4">
      <c r="A2" s="148" t="s">
        <v>1298</v>
      </c>
      <c r="B2" s="148"/>
      <c r="C2" s="148"/>
      <c r="D2" s="148"/>
    </row>
    <row r="3" s="77" customFormat="1" customHeight="1" spans="1:4">
      <c r="A3" s="150"/>
      <c r="B3" s="149"/>
      <c r="C3" s="149"/>
      <c r="D3" s="149" t="s">
        <v>2</v>
      </c>
    </row>
    <row r="4" s="77" customFormat="1" ht="36" customHeight="1" spans="1:4">
      <c r="A4" s="81" t="s">
        <v>76</v>
      </c>
      <c r="B4" s="151" t="s">
        <v>1262</v>
      </c>
      <c r="C4" s="81" t="s">
        <v>76</v>
      </c>
      <c r="D4" s="151" t="s">
        <v>1263</v>
      </c>
    </row>
    <row r="5" s="77" customFormat="1" ht="36" customHeight="1" spans="1:4">
      <c r="A5" s="83" t="s">
        <v>1266</v>
      </c>
      <c r="B5" s="131">
        <v>384066</v>
      </c>
      <c r="C5" s="130" t="s">
        <v>1267</v>
      </c>
      <c r="D5" s="131">
        <v>380839</v>
      </c>
    </row>
    <row r="6" s="77" customFormat="1" ht="36" customHeight="1" spans="1:4">
      <c r="A6" s="83" t="s">
        <v>1299</v>
      </c>
      <c r="B6" s="131">
        <v>364107</v>
      </c>
      <c r="C6" s="130" t="s">
        <v>1300</v>
      </c>
      <c r="D6" s="131">
        <v>308631</v>
      </c>
    </row>
    <row r="7" s="77" customFormat="1" ht="36" customHeight="1" spans="1:9">
      <c r="A7" s="83" t="s">
        <v>1301</v>
      </c>
      <c r="B7" s="131">
        <v>427342</v>
      </c>
      <c r="C7" s="83" t="s">
        <v>1301</v>
      </c>
      <c r="D7" s="131">
        <v>432253</v>
      </c>
      <c r="E7" s="152"/>
      <c r="F7" s="152"/>
      <c r="G7" s="152"/>
      <c r="H7" s="152"/>
      <c r="I7" s="152"/>
    </row>
    <row r="8" s="77" customFormat="1" ht="36" customHeight="1" spans="1:4">
      <c r="A8" s="83" t="s">
        <v>1272</v>
      </c>
      <c r="B8" s="131"/>
      <c r="C8" s="130" t="s">
        <v>1273</v>
      </c>
      <c r="D8" s="131"/>
    </row>
    <row r="9" s="77" customFormat="1" ht="36" customHeight="1" spans="1:6">
      <c r="A9" s="151" t="s">
        <v>1253</v>
      </c>
      <c r="B9" s="154">
        <f>SUM(B5:B8)</f>
        <v>1175515</v>
      </c>
      <c r="C9" s="153" t="s">
        <v>1258</v>
      </c>
      <c r="D9" s="154">
        <f>SUM(D5:D8)</f>
        <v>1121723</v>
      </c>
      <c r="E9" s="155"/>
      <c r="F9" s="155"/>
    </row>
    <row r="10" s="77" customFormat="1" ht="36" customHeight="1" spans="1:6">
      <c r="A10" s="151" t="s">
        <v>1254</v>
      </c>
      <c r="B10" s="131">
        <v>657073</v>
      </c>
      <c r="C10" s="151" t="s">
        <v>1302</v>
      </c>
      <c r="D10" s="143">
        <f>B9+B10-D9</f>
        <v>710865</v>
      </c>
      <c r="E10" s="155"/>
      <c r="F10" s="155"/>
    </row>
    <row r="11" ht="36" customHeight="1" spans="1:6">
      <c r="A11" s="151" t="s">
        <v>1255</v>
      </c>
      <c r="B11" s="154">
        <f>B9+B10</f>
        <v>1832588</v>
      </c>
      <c r="C11" s="153" t="s">
        <v>1259</v>
      </c>
      <c r="D11" s="154">
        <f>D9+D10</f>
        <v>1832588</v>
      </c>
      <c r="E11" s="155"/>
      <c r="F11" s="155"/>
    </row>
    <row r="12" customHeight="1" spans="5:6">
      <c r="E12" s="155"/>
      <c r="F12" s="155"/>
    </row>
    <row r="13" customHeight="1" spans="1:2">
      <c r="A13" s="87"/>
      <c r="B13" s="156"/>
    </row>
    <row r="20" customHeight="1" spans="5:6">
      <c r="E20" s="87"/>
      <c r="F20" s="87"/>
    </row>
    <row r="21" customHeight="1" spans="6:6">
      <c r="F21" s="86"/>
    </row>
  </sheetData>
  <mergeCells count="1">
    <mergeCell ref="A2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1"/>
  <sheetViews>
    <sheetView showZeros="0" workbookViewId="0">
      <selection activeCell="A1" sqref="A1"/>
    </sheetView>
  </sheetViews>
  <sheetFormatPr defaultColWidth="9.125" defaultRowHeight="21.75" customHeight="1" outlineLevelCol="6"/>
  <cols>
    <col min="1" max="1" width="41.25" style="71" customWidth="1"/>
    <col min="2" max="2" width="30.875" style="146" customWidth="1"/>
    <col min="3" max="3" width="16.125" style="71" customWidth="1"/>
    <col min="4" max="4" width="19" style="71" customWidth="1"/>
    <col min="5" max="230" width="9.125" style="71" customWidth="1"/>
    <col min="231" max="16384" width="9.125" style="71"/>
  </cols>
  <sheetData>
    <row r="1" s="69" customFormat="1" ht="19.5" customHeight="1" spans="1:2">
      <c r="A1" s="117" t="s">
        <v>1303</v>
      </c>
      <c r="B1" s="147"/>
    </row>
    <row r="2" s="145" customFormat="1" ht="48.75" customHeight="1" spans="1:2">
      <c r="A2" s="148" t="s">
        <v>1304</v>
      </c>
      <c r="B2" s="148"/>
    </row>
    <row r="3" s="77" customFormat="1" ht="37.5" customHeight="1" spans="1:2">
      <c r="A3" s="150"/>
      <c r="B3" s="150" t="s">
        <v>2</v>
      </c>
    </row>
    <row r="4" s="77" customFormat="1" ht="37.5" customHeight="1" spans="1:2">
      <c r="A4" s="81" t="s">
        <v>76</v>
      </c>
      <c r="B4" s="151" t="s">
        <v>1262</v>
      </c>
    </row>
    <row r="5" s="77" customFormat="1" ht="37.5" customHeight="1" spans="1:2">
      <c r="A5" s="83" t="s">
        <v>1266</v>
      </c>
      <c r="B5" s="131">
        <v>384066</v>
      </c>
    </row>
    <row r="6" s="77" customFormat="1" ht="37.5" customHeight="1" spans="1:2">
      <c r="A6" s="83" t="s">
        <v>1299</v>
      </c>
      <c r="B6" s="131">
        <v>364107</v>
      </c>
    </row>
    <row r="7" s="77" customFormat="1" ht="37.5" customHeight="1" spans="1:7">
      <c r="A7" s="83" t="s">
        <v>1301</v>
      </c>
      <c r="B7" s="131">
        <v>427342</v>
      </c>
      <c r="C7" s="152"/>
      <c r="D7" s="152"/>
      <c r="E7" s="152"/>
      <c r="F7" s="152"/>
      <c r="G7" s="152"/>
    </row>
    <row r="8" s="77" customFormat="1" ht="37.5" customHeight="1" spans="1:2">
      <c r="A8" s="83" t="s">
        <v>1272</v>
      </c>
      <c r="B8" s="131"/>
    </row>
    <row r="9" s="77" customFormat="1" ht="37.5" customHeight="1" spans="1:4">
      <c r="A9" s="151" t="s">
        <v>1253</v>
      </c>
      <c r="B9" s="154">
        <f>SUM(B5:B8)</f>
        <v>1175515</v>
      </c>
      <c r="C9" s="155"/>
      <c r="D9" s="155"/>
    </row>
    <row r="10" s="77" customFormat="1" ht="37.5" customHeight="1" spans="1:4">
      <c r="A10" s="151" t="s">
        <v>1254</v>
      </c>
      <c r="B10" s="131">
        <v>657073</v>
      </c>
      <c r="C10" s="155"/>
      <c r="D10" s="155"/>
    </row>
    <row r="11" ht="37.5" customHeight="1" spans="1:4">
      <c r="A11" s="151" t="s">
        <v>1255</v>
      </c>
      <c r="B11" s="154">
        <f>B9+B10</f>
        <v>1832588</v>
      </c>
      <c r="C11" s="155"/>
      <c r="D11" s="155"/>
    </row>
    <row r="12" customHeight="1" spans="3:4">
      <c r="C12" s="155"/>
      <c r="D12" s="155"/>
    </row>
    <row r="13" customHeight="1" spans="1:2">
      <c r="A13" s="87"/>
      <c r="B13" s="156"/>
    </row>
    <row r="20" customHeight="1" spans="3:4">
      <c r="C20" s="87"/>
      <c r="D20" s="87"/>
    </row>
    <row r="21" customHeight="1" spans="4:4">
      <c r="D21" s="86"/>
    </row>
  </sheetData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1"/>
  <sheetViews>
    <sheetView showZeros="0" workbookViewId="0">
      <selection activeCell="D15" sqref="D15"/>
    </sheetView>
  </sheetViews>
  <sheetFormatPr defaultColWidth="9.125" defaultRowHeight="21.75" customHeight="1" outlineLevelCol="6"/>
  <cols>
    <col min="1" max="1" width="40.625" style="146" customWidth="1"/>
    <col min="2" max="2" width="31.375" style="146" customWidth="1"/>
    <col min="3" max="3" width="16.125" style="71" customWidth="1"/>
    <col min="4" max="4" width="19" style="71" customWidth="1"/>
    <col min="5" max="230" width="9.125" style="71" customWidth="1"/>
    <col min="231" max="16384" width="9.125" style="71"/>
  </cols>
  <sheetData>
    <row r="1" s="69" customFormat="1" ht="19.5" customHeight="1" spans="1:2">
      <c r="A1" s="117" t="s">
        <v>1305</v>
      </c>
      <c r="B1" s="147"/>
    </row>
    <row r="2" s="145" customFormat="1" ht="48.75" customHeight="1" spans="1:2">
      <c r="A2" s="148" t="s">
        <v>1306</v>
      </c>
      <c r="B2" s="148"/>
    </row>
    <row r="3" s="77" customFormat="1" ht="36" customHeight="1" spans="1:2">
      <c r="A3" s="149"/>
      <c r="B3" s="150" t="s">
        <v>2</v>
      </c>
    </row>
    <row r="4" s="77" customFormat="1" ht="36" customHeight="1" spans="1:2">
      <c r="A4" s="81" t="s">
        <v>76</v>
      </c>
      <c r="B4" s="151" t="s">
        <v>1263</v>
      </c>
    </row>
    <row r="5" s="77" customFormat="1" ht="36" customHeight="1" spans="1:2">
      <c r="A5" s="130" t="s">
        <v>1267</v>
      </c>
      <c r="B5" s="131">
        <v>380839</v>
      </c>
    </row>
    <row r="6" s="77" customFormat="1" ht="36" customHeight="1" spans="1:2">
      <c r="A6" s="130" t="s">
        <v>1300</v>
      </c>
      <c r="B6" s="131">
        <v>308631</v>
      </c>
    </row>
    <row r="7" s="77" customFormat="1" ht="36" customHeight="1" spans="1:7">
      <c r="A7" s="83" t="s">
        <v>1301</v>
      </c>
      <c r="B7" s="131">
        <v>432253</v>
      </c>
      <c r="C7" s="152"/>
      <c r="D7" s="152"/>
      <c r="E7" s="152"/>
      <c r="F7" s="152"/>
      <c r="G7" s="152"/>
    </row>
    <row r="8" s="77" customFormat="1" ht="36" customHeight="1" spans="1:2">
      <c r="A8" s="130" t="s">
        <v>1273</v>
      </c>
      <c r="B8" s="84"/>
    </row>
    <row r="9" s="77" customFormat="1" ht="36" customHeight="1" spans="1:4">
      <c r="A9" s="153" t="s">
        <v>1258</v>
      </c>
      <c r="B9" s="154">
        <v>1121723</v>
      </c>
      <c r="C9" s="155"/>
      <c r="D9" s="155"/>
    </row>
    <row r="10" s="77" customFormat="1" ht="36" customHeight="1" spans="1:4">
      <c r="A10" s="151" t="s">
        <v>1302</v>
      </c>
      <c r="B10" s="143">
        <v>710865</v>
      </c>
      <c r="C10" s="155"/>
      <c r="D10" s="155"/>
    </row>
    <row r="11" ht="36" customHeight="1" spans="1:4">
      <c r="A11" s="153" t="s">
        <v>1259</v>
      </c>
      <c r="B11" s="154">
        <v>1832588</v>
      </c>
      <c r="C11" s="155"/>
      <c r="D11" s="155"/>
    </row>
    <row r="12" customHeight="1" spans="3:4">
      <c r="C12" s="155"/>
      <c r="D12" s="155"/>
    </row>
    <row r="20" customHeight="1" spans="3:4">
      <c r="C20" s="87"/>
      <c r="D20" s="87"/>
    </row>
    <row r="21" customHeight="1" spans="4:4">
      <c r="D21" s="86"/>
    </row>
  </sheetData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N12"/>
  <sheetViews>
    <sheetView showZeros="0" workbookViewId="0">
      <selection activeCell="I6" sqref="I6"/>
    </sheetView>
  </sheetViews>
  <sheetFormatPr defaultColWidth="8.75" defaultRowHeight="21" customHeight="1"/>
  <cols>
    <col min="1" max="1" width="32.5" style="114" customWidth="1"/>
    <col min="2" max="5" width="10" style="114" customWidth="1"/>
    <col min="6" max="6" width="18.375" style="114" customWidth="1"/>
    <col min="7" max="7" width="16.125" style="114" customWidth="1"/>
    <col min="8" max="8" width="15" style="114" customWidth="1"/>
    <col min="9" max="9" width="16.125" style="114" customWidth="1"/>
    <col min="10" max="31" width="9" style="114" customWidth="1"/>
    <col min="32" max="191" width="8.75" style="114"/>
    <col min="192" max="222" width="9" style="114" customWidth="1"/>
    <col min="223" max="223" width="9" style="71" customWidth="1"/>
    <col min="224" max="16384" width="8.75" style="71"/>
  </cols>
  <sheetData>
    <row r="1" s="69" customFormat="1" ht="19.5" customHeight="1" spans="1:222">
      <c r="A1" s="117" t="s">
        <v>1307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</row>
    <row r="2" s="70" customFormat="1" ht="48.75" customHeight="1" spans="1:222">
      <c r="A2" s="121" t="s">
        <v>1308</v>
      </c>
      <c r="B2" s="121"/>
      <c r="C2" s="122"/>
      <c r="D2" s="121"/>
      <c r="E2" s="121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</row>
    <row r="3" customHeight="1" spans="3:5">
      <c r="C3" s="123" t="s">
        <v>2</v>
      </c>
      <c r="D3" s="123"/>
      <c r="E3" s="123"/>
    </row>
    <row r="4" customHeight="1" spans="1:5">
      <c r="A4" s="125" t="s">
        <v>3</v>
      </c>
      <c r="B4" s="126" t="s">
        <v>1309</v>
      </c>
      <c r="C4" s="128" t="s">
        <v>997</v>
      </c>
      <c r="D4" s="128" t="s">
        <v>1284</v>
      </c>
      <c r="E4" s="128" t="s">
        <v>1310</v>
      </c>
    </row>
    <row r="5" ht="22.5" customHeight="1" spans="1:5">
      <c r="A5" s="125"/>
      <c r="B5" s="126"/>
      <c r="C5" s="137"/>
      <c r="D5" s="137"/>
      <c r="E5" s="137"/>
    </row>
    <row r="6" ht="36" customHeight="1" spans="1:5">
      <c r="A6" s="83" t="s">
        <v>1311</v>
      </c>
      <c r="B6" s="138"/>
      <c r="C6" s="139"/>
      <c r="D6" s="139"/>
      <c r="E6" s="139"/>
    </row>
    <row r="7" ht="36" customHeight="1" spans="1:9">
      <c r="A7" s="83" t="s">
        <v>1266</v>
      </c>
      <c r="B7" s="84">
        <v>384601</v>
      </c>
      <c r="C7" s="131">
        <v>384066</v>
      </c>
      <c r="D7" s="140">
        <f>C7/B7*100</f>
        <v>99.9</v>
      </c>
      <c r="E7" s="140">
        <v>106.4</v>
      </c>
      <c r="F7" s="141"/>
      <c r="G7" s="87"/>
      <c r="H7" s="87"/>
      <c r="I7" s="87"/>
    </row>
    <row r="8" ht="36" customHeight="1" spans="1:7">
      <c r="A8" s="83" t="s">
        <v>1299</v>
      </c>
      <c r="B8" s="84">
        <v>362031</v>
      </c>
      <c r="C8" s="131">
        <v>364107</v>
      </c>
      <c r="D8" s="140">
        <f>C8/B8*100</f>
        <v>100.6</v>
      </c>
      <c r="E8" s="140">
        <v>106.2</v>
      </c>
      <c r="F8" s="141"/>
      <c r="G8" s="142"/>
    </row>
    <row r="9" ht="36" customHeight="1" spans="1:6">
      <c r="A9" s="83" t="s">
        <v>1301</v>
      </c>
      <c r="B9" s="84">
        <v>426620</v>
      </c>
      <c r="C9" s="131">
        <v>427342</v>
      </c>
      <c r="D9" s="140">
        <f>C9/B9*100</f>
        <v>100.2</v>
      </c>
      <c r="E9" s="140">
        <v>103.4</v>
      </c>
      <c r="F9" s="141"/>
    </row>
    <row r="10" ht="36" customHeight="1" spans="1:6">
      <c r="A10" s="83" t="s">
        <v>1272</v>
      </c>
      <c r="B10" s="84"/>
      <c r="C10" s="84"/>
      <c r="D10" s="140"/>
      <c r="E10" s="140"/>
      <c r="F10" s="141"/>
    </row>
    <row r="11" ht="36" customHeight="1" spans="1:6">
      <c r="A11" s="125" t="s">
        <v>118</v>
      </c>
      <c r="B11" s="143">
        <f>SUM(B6:B10)</f>
        <v>1173252</v>
      </c>
      <c r="C11" s="143">
        <f>SUM(C7:C10)</f>
        <v>1175515</v>
      </c>
      <c r="D11" s="140">
        <f>C11/B11*100</f>
        <v>100.2</v>
      </c>
      <c r="E11" s="140">
        <v>105.2</v>
      </c>
      <c r="F11" s="141"/>
    </row>
    <row r="12" customHeight="1" spans="3:3">
      <c r="C12" s="144"/>
    </row>
  </sheetData>
  <mergeCells count="7">
    <mergeCell ref="A2:E2"/>
    <mergeCell ref="C3:E3"/>
    <mergeCell ref="A4:A5"/>
    <mergeCell ref="B4:B5"/>
    <mergeCell ref="C4:C5"/>
    <mergeCell ref="D4:D5"/>
    <mergeCell ref="E4:E5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X11"/>
  <sheetViews>
    <sheetView showZeros="0" workbookViewId="0">
      <selection activeCell="J5" sqref="J5"/>
    </sheetView>
  </sheetViews>
  <sheetFormatPr defaultColWidth="9" defaultRowHeight="21" customHeight="1"/>
  <cols>
    <col min="1" max="1" width="33.25" style="114" customWidth="1"/>
    <col min="2" max="3" width="9.625" style="115" customWidth="1"/>
    <col min="4" max="4" width="9.625" style="116" customWidth="1"/>
    <col min="5" max="5" width="9.625" style="115" customWidth="1"/>
    <col min="6" max="6" width="11" style="115" customWidth="1"/>
    <col min="7" max="31" width="9" style="114"/>
    <col min="32" max="223" width="8.75" style="114" customWidth="1"/>
    <col min="224" max="232" width="9" style="114"/>
    <col min="233" max="16384" width="9" style="71"/>
  </cols>
  <sheetData>
    <row r="1" s="69" customFormat="1" ht="19.5" customHeight="1" spans="1:229">
      <c r="A1" s="117" t="s">
        <v>1312</v>
      </c>
      <c r="B1" s="118"/>
      <c r="C1" s="118"/>
      <c r="D1" s="119"/>
      <c r="E1" s="118"/>
      <c r="F1" s="118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</row>
    <row r="2" s="70" customFormat="1" ht="48.75" customHeight="1" spans="1:229">
      <c r="A2" s="121" t="s">
        <v>1313</v>
      </c>
      <c r="B2" s="121"/>
      <c r="C2" s="121"/>
      <c r="D2" s="121"/>
      <c r="E2" s="121"/>
      <c r="F2" s="121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</row>
    <row r="3" customHeight="1" spans="3:232">
      <c r="C3" s="123" t="s">
        <v>2</v>
      </c>
      <c r="D3" s="123"/>
      <c r="E3" s="123"/>
      <c r="F3" s="124"/>
      <c r="HV3" s="71"/>
      <c r="HW3" s="71"/>
      <c r="HX3" s="71"/>
    </row>
    <row r="4" ht="39" customHeight="1" spans="1:232">
      <c r="A4" s="125" t="s">
        <v>3</v>
      </c>
      <c r="B4" s="125" t="s">
        <v>1309</v>
      </c>
      <c r="C4" s="126" t="s">
        <v>997</v>
      </c>
      <c r="D4" s="127" t="s">
        <v>1284</v>
      </c>
      <c r="E4" s="128" t="s">
        <v>1310</v>
      </c>
      <c r="F4" s="129"/>
      <c r="HV4" s="71"/>
      <c r="HW4" s="71"/>
      <c r="HX4" s="71"/>
    </row>
    <row r="5" ht="39" customHeight="1" spans="1:232">
      <c r="A5" s="130" t="s">
        <v>1267</v>
      </c>
      <c r="B5" s="84">
        <v>376141</v>
      </c>
      <c r="C5" s="131">
        <v>380839</v>
      </c>
      <c r="D5" s="132">
        <f>C5/B5*100</f>
        <v>101.2</v>
      </c>
      <c r="E5" s="133">
        <v>106.9</v>
      </c>
      <c r="F5" s="134"/>
      <c r="HV5" s="71"/>
      <c r="HW5" s="71"/>
      <c r="HX5" s="71"/>
    </row>
    <row r="6" ht="39" customHeight="1" spans="1:232">
      <c r="A6" s="83" t="s">
        <v>1300</v>
      </c>
      <c r="B6" s="84">
        <v>357283</v>
      </c>
      <c r="C6" s="131">
        <v>308631</v>
      </c>
      <c r="D6" s="132">
        <f>C6/B6*100</f>
        <v>86.4</v>
      </c>
      <c r="E6" s="133">
        <v>94.6</v>
      </c>
      <c r="F6" s="134"/>
      <c r="HV6" s="71"/>
      <c r="HW6" s="71"/>
      <c r="HX6" s="71"/>
    </row>
    <row r="7" ht="39" customHeight="1" spans="1:232">
      <c r="A7" s="83" t="s">
        <v>1301</v>
      </c>
      <c r="B7" s="84">
        <v>416500</v>
      </c>
      <c r="C7" s="131">
        <v>432253</v>
      </c>
      <c r="D7" s="132">
        <f>C7/B7*100</f>
        <v>103.8</v>
      </c>
      <c r="E7" s="133">
        <v>110</v>
      </c>
      <c r="F7" s="134"/>
      <c r="HV7" s="71"/>
      <c r="HW7" s="71"/>
      <c r="HX7" s="71"/>
    </row>
    <row r="8" ht="39" customHeight="1" spans="1:232">
      <c r="A8" s="83" t="s">
        <v>1273</v>
      </c>
      <c r="B8" s="84"/>
      <c r="C8" s="84"/>
      <c r="D8" s="132"/>
      <c r="E8" s="133"/>
      <c r="F8" s="134"/>
      <c r="HV8" s="71"/>
      <c r="HW8" s="71"/>
      <c r="HX8" s="71"/>
    </row>
    <row r="9" ht="39" customHeight="1" spans="1:232">
      <c r="A9" s="125" t="s">
        <v>118</v>
      </c>
      <c r="B9" s="135">
        <f>SUM(B5:B8)</f>
        <v>1149924</v>
      </c>
      <c r="C9" s="135">
        <f>SUM(C5:C8)</f>
        <v>1121723</v>
      </c>
      <c r="D9" s="133">
        <f>C9/B9*100</f>
        <v>97.5</v>
      </c>
      <c r="E9" s="133">
        <v>104.3</v>
      </c>
      <c r="F9" s="134"/>
      <c r="HV9" s="71"/>
      <c r="HW9" s="71"/>
      <c r="HX9" s="71"/>
    </row>
    <row r="10" customHeight="1" spans="230:232">
      <c r="HV10" s="71"/>
      <c r="HW10" s="71"/>
      <c r="HX10" s="71"/>
    </row>
    <row r="11" ht="38.25" customHeight="1" spans="1:232">
      <c r="A11" s="136"/>
      <c r="B11" s="136"/>
      <c r="C11" s="136"/>
      <c r="D11" s="136"/>
      <c r="E11" s="136"/>
      <c r="F11" s="136"/>
      <c r="HV11" s="71"/>
      <c r="HW11" s="71"/>
      <c r="HX11" s="71"/>
    </row>
  </sheetData>
  <mergeCells count="3">
    <mergeCell ref="A2:E2"/>
    <mergeCell ref="C3:E3"/>
    <mergeCell ref="A11:E11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M50"/>
  <sheetViews>
    <sheetView showZeros="0" workbookViewId="0">
      <selection activeCell="A1" sqref="A1"/>
    </sheetView>
  </sheetViews>
  <sheetFormatPr defaultColWidth="8.75" defaultRowHeight="20.1" customHeight="1"/>
  <cols>
    <col min="1" max="1" width="25.25" style="95" customWidth="1"/>
    <col min="2" max="2" width="11.25" style="94" customWidth="1"/>
    <col min="3" max="3" width="25.25" style="93" customWidth="1"/>
    <col min="4" max="4" width="10.625" style="94" customWidth="1"/>
    <col min="5" max="5" width="9" style="95" customWidth="1"/>
    <col min="6" max="6" width="11.875" style="95" customWidth="1"/>
    <col min="7" max="32" width="9" style="95" customWidth="1"/>
    <col min="33" max="16384" width="8.75" style="95"/>
  </cols>
  <sheetData>
    <row r="1" s="91" customFormat="1" ht="19.5" customHeight="1" spans="1:247">
      <c r="A1" s="96" t="s">
        <v>1314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</row>
    <row r="2" s="92" customFormat="1" ht="48.75" customHeight="1" spans="1:4">
      <c r="A2" s="98" t="s">
        <v>1315</v>
      </c>
      <c r="B2" s="109"/>
      <c r="C2" s="98"/>
      <c r="D2" s="109"/>
    </row>
    <row r="3" ht="35.25" customHeight="1" spans="1:4">
      <c r="A3" s="93"/>
      <c r="D3" s="94" t="s">
        <v>2</v>
      </c>
    </row>
    <row r="4" ht="35.25" customHeight="1" spans="1:4">
      <c r="A4" s="100" t="s">
        <v>3</v>
      </c>
      <c r="B4" s="101" t="s">
        <v>4</v>
      </c>
      <c r="C4" s="100" t="s">
        <v>3</v>
      </c>
      <c r="D4" s="101" t="s">
        <v>5</v>
      </c>
    </row>
    <row r="5" ht="35.25" customHeight="1" spans="1:4">
      <c r="A5" s="110" t="s">
        <v>1264</v>
      </c>
      <c r="B5" s="103">
        <v>222621</v>
      </c>
      <c r="C5" s="102" t="s">
        <v>1265</v>
      </c>
      <c r="D5" s="103">
        <v>177997</v>
      </c>
    </row>
    <row r="6" ht="35.25" customHeight="1" spans="1:4">
      <c r="A6" s="110" t="s">
        <v>1266</v>
      </c>
      <c r="B6" s="103">
        <v>419265</v>
      </c>
      <c r="C6" s="102" t="s">
        <v>1267</v>
      </c>
      <c r="D6" s="103">
        <v>412614</v>
      </c>
    </row>
    <row r="7" ht="35.25" customHeight="1" spans="1:4">
      <c r="A7" s="83" t="s">
        <v>1299</v>
      </c>
      <c r="B7" s="103">
        <v>370533</v>
      </c>
      <c r="C7" s="102" t="s">
        <v>1300</v>
      </c>
      <c r="D7" s="103">
        <v>355292</v>
      </c>
    </row>
    <row r="8" ht="35.25" customHeight="1" spans="1:4">
      <c r="A8" s="110" t="s">
        <v>1270</v>
      </c>
      <c r="B8" s="103">
        <v>427922</v>
      </c>
      <c r="C8" s="102" t="s">
        <v>1271</v>
      </c>
      <c r="D8" s="103">
        <v>423904</v>
      </c>
    </row>
    <row r="9" ht="35.25" customHeight="1" spans="1:4">
      <c r="A9" s="83" t="s">
        <v>1272</v>
      </c>
      <c r="B9" s="103"/>
      <c r="C9" s="102" t="s">
        <v>1273</v>
      </c>
      <c r="D9" s="103"/>
    </row>
    <row r="10" ht="35.25" customHeight="1" spans="1:4">
      <c r="A10" s="82" t="s">
        <v>1085</v>
      </c>
      <c r="B10" s="105">
        <f>SUM(B5:B9)</f>
        <v>1440341</v>
      </c>
      <c r="C10" s="104" t="s">
        <v>1086</v>
      </c>
      <c r="D10" s="105">
        <f>SUM(D5:D9)</f>
        <v>1369807</v>
      </c>
    </row>
    <row r="11" ht="35.25" customHeight="1" spans="1:4">
      <c r="A11" s="111" t="s">
        <v>1254</v>
      </c>
      <c r="B11" s="103">
        <v>1148628</v>
      </c>
      <c r="C11" s="106" t="s">
        <v>1302</v>
      </c>
      <c r="D11" s="113">
        <f>B10+B11-D10</f>
        <v>1219162</v>
      </c>
    </row>
    <row r="12" ht="35.25" customHeight="1" spans="1:4">
      <c r="A12" s="111" t="s">
        <v>68</v>
      </c>
      <c r="B12" s="105">
        <f>B10+B11</f>
        <v>2588969</v>
      </c>
      <c r="C12" s="107" t="s">
        <v>69</v>
      </c>
      <c r="D12" s="105">
        <f>D10+D11</f>
        <v>2588969</v>
      </c>
    </row>
    <row r="13" ht="18" customHeight="1" spans="2:2">
      <c r="B13" s="112"/>
    </row>
    <row r="14" ht="18" customHeight="1" spans="4:4">
      <c r="D14" s="93"/>
    </row>
    <row r="15" ht="18" customHeight="1" spans="3:3">
      <c r="C15" s="108"/>
    </row>
    <row r="16" ht="18" customHeight="1" spans="3:3">
      <c r="C16" s="108"/>
    </row>
    <row r="17" ht="18" customHeight="1" spans="3:3">
      <c r="C17" s="108"/>
    </row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</sheetData>
  <mergeCells count="1">
    <mergeCell ref="A2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K50"/>
  <sheetViews>
    <sheetView showZeros="0" workbookViewId="0">
      <selection activeCell="E11" sqref="E11"/>
    </sheetView>
  </sheetViews>
  <sheetFormatPr defaultColWidth="8.75" defaultRowHeight="20.1" customHeight="1"/>
  <cols>
    <col min="1" max="1" width="42.75" style="95" customWidth="1"/>
    <col min="2" max="2" width="29" style="94" customWidth="1"/>
    <col min="3" max="3" width="9" style="95" customWidth="1"/>
    <col min="4" max="4" width="11.875" style="95" customWidth="1"/>
    <col min="5" max="32" width="9" style="95" customWidth="1"/>
    <col min="33" max="16384" width="8.75" style="95"/>
  </cols>
  <sheetData>
    <row r="1" s="91" customFormat="1" ht="19.5" customHeight="1" spans="1:245">
      <c r="A1" s="96" t="s">
        <v>1316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</row>
    <row r="2" s="92" customFormat="1" ht="48.75" customHeight="1" spans="1:2">
      <c r="A2" s="98" t="s">
        <v>1317</v>
      </c>
      <c r="B2" s="109"/>
    </row>
    <row r="3" ht="33" customHeight="1" spans="1:2">
      <c r="A3" s="93"/>
      <c r="B3" s="99" t="s">
        <v>2</v>
      </c>
    </row>
    <row r="4" ht="33" customHeight="1" spans="1:2">
      <c r="A4" s="100" t="s">
        <v>3</v>
      </c>
      <c r="B4" s="101" t="s">
        <v>4</v>
      </c>
    </row>
    <row r="5" ht="33" customHeight="1" spans="1:2">
      <c r="A5" s="110" t="s">
        <v>1264</v>
      </c>
      <c r="B5" s="103">
        <v>222621</v>
      </c>
    </row>
    <row r="6" ht="33" customHeight="1" spans="1:2">
      <c r="A6" s="110" t="s">
        <v>1266</v>
      </c>
      <c r="B6" s="103">
        <v>419265</v>
      </c>
    </row>
    <row r="7" ht="33" customHeight="1" spans="1:2">
      <c r="A7" s="83" t="s">
        <v>1299</v>
      </c>
      <c r="B7" s="103">
        <v>370533</v>
      </c>
    </row>
    <row r="8" ht="33" customHeight="1" spans="1:2">
      <c r="A8" s="110" t="s">
        <v>1270</v>
      </c>
      <c r="B8" s="103">
        <v>427922</v>
      </c>
    </row>
    <row r="9" ht="33" customHeight="1" spans="1:2">
      <c r="A9" s="83" t="s">
        <v>1272</v>
      </c>
      <c r="B9" s="84"/>
    </row>
    <row r="10" ht="33" customHeight="1" spans="1:2">
      <c r="A10" s="82" t="s">
        <v>1085</v>
      </c>
      <c r="B10" s="105">
        <f>SUM(B5:B9)</f>
        <v>1440341</v>
      </c>
    </row>
    <row r="11" ht="33" customHeight="1" spans="1:2">
      <c r="A11" s="111" t="s">
        <v>1254</v>
      </c>
      <c r="B11" s="103">
        <v>1148628</v>
      </c>
    </row>
    <row r="12" ht="33" customHeight="1" spans="1:2">
      <c r="A12" s="111" t="s">
        <v>68</v>
      </c>
      <c r="B12" s="105">
        <f>B10+B11</f>
        <v>2588969</v>
      </c>
    </row>
    <row r="13" ht="18" customHeight="1" spans="2:2">
      <c r="B13" s="112"/>
    </row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</sheetData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K50"/>
  <sheetViews>
    <sheetView showZeros="0" workbookViewId="0">
      <selection activeCell="A1" sqref="A1"/>
    </sheetView>
  </sheetViews>
  <sheetFormatPr defaultColWidth="8.75" defaultRowHeight="20.1" customHeight="1"/>
  <cols>
    <col min="1" max="1" width="42.125" style="93" customWidth="1"/>
    <col min="2" max="2" width="30.25" style="94" customWidth="1"/>
    <col min="3" max="3" width="9" style="95" customWidth="1"/>
    <col min="4" max="4" width="11.875" style="95" customWidth="1"/>
    <col min="5" max="32" width="9" style="95" customWidth="1"/>
    <col min="33" max="16384" width="8.75" style="95"/>
  </cols>
  <sheetData>
    <row r="1" s="91" customFormat="1" ht="19.5" customHeight="1" spans="1:245">
      <c r="A1" s="96" t="s">
        <v>1318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</row>
    <row r="2" s="92" customFormat="1" ht="48.75" customHeight="1" spans="1:2">
      <c r="A2" s="98" t="s">
        <v>1319</v>
      </c>
      <c r="B2" s="98"/>
    </row>
    <row r="3" ht="33" customHeight="1" spans="2:2">
      <c r="B3" s="99" t="s">
        <v>2</v>
      </c>
    </row>
    <row r="4" ht="33" customHeight="1" spans="1:2">
      <c r="A4" s="100" t="s">
        <v>3</v>
      </c>
      <c r="B4" s="101" t="s">
        <v>5</v>
      </c>
    </row>
    <row r="5" ht="33" customHeight="1" spans="1:2">
      <c r="A5" s="102" t="s">
        <v>1265</v>
      </c>
      <c r="B5" s="103">
        <v>177997</v>
      </c>
    </row>
    <row r="6" ht="33" customHeight="1" spans="1:2">
      <c r="A6" s="102" t="s">
        <v>1267</v>
      </c>
      <c r="B6" s="103">
        <v>412614</v>
      </c>
    </row>
    <row r="7" ht="33" customHeight="1" spans="1:2">
      <c r="A7" s="102" t="s">
        <v>1300</v>
      </c>
      <c r="B7" s="103">
        <v>355292</v>
      </c>
    </row>
    <row r="8" ht="33" customHeight="1" spans="1:2">
      <c r="A8" s="102" t="s">
        <v>1271</v>
      </c>
      <c r="B8" s="103">
        <v>423904</v>
      </c>
    </row>
    <row r="9" ht="33" customHeight="1" spans="1:2">
      <c r="A9" s="102" t="s">
        <v>1273</v>
      </c>
      <c r="B9" s="103"/>
    </row>
    <row r="10" ht="33" customHeight="1" spans="1:2">
      <c r="A10" s="104" t="s">
        <v>1086</v>
      </c>
      <c r="B10" s="105">
        <f>SUM(B5:B9)</f>
        <v>1369807</v>
      </c>
    </row>
    <row r="11" ht="33" customHeight="1" spans="1:2">
      <c r="A11" s="106" t="s">
        <v>1302</v>
      </c>
      <c r="B11" s="105">
        <v>1219162</v>
      </c>
    </row>
    <row r="12" ht="33" customHeight="1" spans="1:2">
      <c r="A12" s="107" t="s">
        <v>69</v>
      </c>
      <c r="B12" s="105">
        <f>B10+B11</f>
        <v>2588969</v>
      </c>
    </row>
    <row r="13" ht="18" customHeight="1"/>
    <row r="14" ht="18" customHeight="1" spans="2:2">
      <c r="B14" s="93"/>
    </row>
    <row r="15" ht="18" customHeight="1" spans="1:1">
      <c r="A15" s="108"/>
    </row>
    <row r="16" ht="18" customHeight="1" spans="1:1">
      <c r="A16" s="108"/>
    </row>
    <row r="17" ht="18" customHeight="1" spans="1:1">
      <c r="A17" s="108"/>
    </row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</sheetData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H16"/>
  <sheetViews>
    <sheetView showZeros="0" workbookViewId="0">
      <selection activeCell="G8" sqref="G8"/>
    </sheetView>
  </sheetViews>
  <sheetFormatPr defaultColWidth="8.75" defaultRowHeight="24.95" customHeight="1"/>
  <cols>
    <col min="1" max="1" width="37.625" style="71" customWidth="1"/>
    <col min="2" max="2" width="11.5" style="71" customWidth="1"/>
    <col min="3" max="3" width="11.5" style="72" customWidth="1"/>
    <col min="4" max="4" width="11.5" style="71" customWidth="1"/>
    <col min="5" max="5" width="17.25" style="71" customWidth="1"/>
    <col min="6" max="7" width="18.375" style="71" customWidth="1"/>
    <col min="8" max="8" width="16.125" style="71" customWidth="1"/>
    <col min="9" max="9" width="15" style="71" customWidth="1"/>
    <col min="10" max="32" width="9" style="71" customWidth="1"/>
    <col min="33" max="16384" width="8.75" style="71"/>
  </cols>
  <sheetData>
    <row r="1" s="69" customFormat="1" ht="19.5" customHeight="1" spans="1:242">
      <c r="A1" s="73" t="s">
        <v>1320</v>
      </c>
      <c r="B1" s="74"/>
      <c r="C1" s="75"/>
      <c r="D1" s="74"/>
      <c r="E1" s="74"/>
      <c r="F1" s="74"/>
      <c r="G1" s="73"/>
      <c r="H1" s="74"/>
      <c r="I1" s="74"/>
      <c r="J1" s="74"/>
      <c r="K1" s="73"/>
      <c r="L1" s="74"/>
      <c r="M1" s="74"/>
      <c r="N1" s="74"/>
      <c r="O1" s="73"/>
      <c r="P1" s="74"/>
      <c r="Q1" s="74"/>
      <c r="R1" s="74"/>
      <c r="S1" s="73"/>
      <c r="T1" s="74"/>
      <c r="U1" s="74"/>
      <c r="V1" s="74"/>
      <c r="W1" s="73"/>
      <c r="X1" s="74"/>
      <c r="Y1" s="74"/>
      <c r="Z1" s="74"/>
      <c r="AA1" s="73"/>
      <c r="AB1" s="74"/>
      <c r="AC1" s="74"/>
      <c r="AD1" s="74"/>
      <c r="AE1" s="73"/>
      <c r="AF1" s="74"/>
      <c r="AG1" s="74"/>
      <c r="AH1" s="74"/>
      <c r="AI1" s="73"/>
      <c r="AJ1" s="74"/>
      <c r="AK1" s="74"/>
      <c r="AL1" s="74"/>
      <c r="AM1" s="73"/>
      <c r="AN1" s="74"/>
      <c r="AO1" s="74"/>
      <c r="AP1" s="74"/>
      <c r="AQ1" s="73"/>
      <c r="AR1" s="74"/>
      <c r="AS1" s="74"/>
      <c r="AT1" s="74"/>
      <c r="AU1" s="73"/>
      <c r="AV1" s="74"/>
      <c r="AW1" s="74"/>
      <c r="AX1" s="74"/>
      <c r="AY1" s="73"/>
      <c r="AZ1" s="74"/>
      <c r="BA1" s="74"/>
      <c r="BB1" s="74"/>
      <c r="BC1" s="73"/>
      <c r="BD1" s="74"/>
      <c r="BE1" s="74"/>
      <c r="BF1" s="74"/>
      <c r="BG1" s="73"/>
      <c r="BH1" s="74"/>
      <c r="BI1" s="74"/>
      <c r="BJ1" s="74"/>
      <c r="BK1" s="73"/>
      <c r="BL1" s="74"/>
      <c r="BM1" s="74"/>
      <c r="BN1" s="74"/>
      <c r="BO1" s="73"/>
      <c r="BP1" s="74"/>
      <c r="BQ1" s="74"/>
      <c r="BR1" s="74"/>
      <c r="BS1" s="73"/>
      <c r="BT1" s="74"/>
      <c r="BU1" s="74"/>
      <c r="BV1" s="74"/>
      <c r="BW1" s="73"/>
      <c r="BX1" s="74"/>
      <c r="BY1" s="74"/>
      <c r="BZ1" s="74"/>
      <c r="CA1" s="73"/>
      <c r="CB1" s="74"/>
      <c r="CC1" s="74"/>
      <c r="CD1" s="74"/>
      <c r="CE1" s="73"/>
      <c r="CF1" s="74"/>
      <c r="CG1" s="74"/>
      <c r="CH1" s="74"/>
      <c r="CI1" s="73"/>
      <c r="CJ1" s="74"/>
      <c r="CK1" s="74"/>
      <c r="CL1" s="74"/>
      <c r="CM1" s="73"/>
      <c r="CN1" s="74"/>
      <c r="CO1" s="74"/>
      <c r="CP1" s="74"/>
      <c r="CQ1" s="73"/>
      <c r="CR1" s="74"/>
      <c r="CS1" s="74"/>
      <c r="CT1" s="74"/>
      <c r="CU1" s="73"/>
      <c r="CV1" s="74"/>
      <c r="CW1" s="74"/>
      <c r="CX1" s="74"/>
      <c r="CY1" s="73"/>
      <c r="CZ1" s="74"/>
      <c r="DA1" s="74"/>
      <c r="DB1" s="74"/>
      <c r="DC1" s="73"/>
      <c r="DD1" s="74"/>
      <c r="DE1" s="74"/>
      <c r="DF1" s="74"/>
      <c r="DG1" s="73"/>
      <c r="DH1" s="74"/>
      <c r="DI1" s="74"/>
      <c r="DJ1" s="74"/>
      <c r="DK1" s="73"/>
      <c r="DL1" s="74"/>
      <c r="DM1" s="74"/>
      <c r="DN1" s="74"/>
      <c r="DO1" s="73"/>
      <c r="DP1" s="74"/>
      <c r="DQ1" s="74"/>
      <c r="DR1" s="74"/>
      <c r="DS1" s="73"/>
      <c r="DT1" s="74"/>
      <c r="DU1" s="74"/>
      <c r="DV1" s="74"/>
      <c r="DW1" s="73"/>
      <c r="DX1" s="74"/>
      <c r="DY1" s="74"/>
      <c r="DZ1" s="74"/>
      <c r="EA1" s="73"/>
      <c r="EB1" s="74"/>
      <c r="EC1" s="74"/>
      <c r="ED1" s="74"/>
      <c r="EE1" s="73"/>
      <c r="EF1" s="74"/>
      <c r="EG1" s="74"/>
      <c r="EH1" s="74"/>
      <c r="EI1" s="73"/>
      <c r="EJ1" s="74"/>
      <c r="EK1" s="74"/>
      <c r="EL1" s="74"/>
      <c r="EM1" s="73"/>
      <c r="EN1" s="74"/>
      <c r="EO1" s="74"/>
      <c r="EP1" s="74"/>
      <c r="EQ1" s="73"/>
      <c r="ER1" s="74"/>
      <c r="ES1" s="74"/>
      <c r="ET1" s="74"/>
      <c r="EU1" s="73"/>
      <c r="EV1" s="74"/>
      <c r="EW1" s="74"/>
      <c r="EX1" s="74"/>
      <c r="EY1" s="73"/>
      <c r="EZ1" s="74"/>
      <c r="FA1" s="74"/>
      <c r="FB1" s="74"/>
      <c r="FC1" s="73"/>
      <c r="FD1" s="74"/>
      <c r="FE1" s="74"/>
      <c r="FF1" s="74"/>
      <c r="FG1" s="73"/>
      <c r="FH1" s="74"/>
      <c r="FI1" s="74"/>
      <c r="FJ1" s="74"/>
      <c r="FK1" s="73"/>
      <c r="FL1" s="74"/>
      <c r="FM1" s="74"/>
      <c r="FN1" s="74"/>
      <c r="FO1" s="73"/>
      <c r="FP1" s="74"/>
      <c r="FQ1" s="74"/>
      <c r="FR1" s="74"/>
      <c r="FS1" s="73"/>
      <c r="FT1" s="74"/>
      <c r="FU1" s="74"/>
      <c r="FV1" s="74"/>
      <c r="FW1" s="73"/>
      <c r="FX1" s="74"/>
      <c r="FY1" s="74"/>
      <c r="FZ1" s="74"/>
      <c r="GA1" s="73"/>
      <c r="GB1" s="74"/>
      <c r="GC1" s="74"/>
      <c r="GD1" s="74"/>
      <c r="GE1" s="73"/>
      <c r="GF1" s="74"/>
      <c r="GG1" s="74"/>
      <c r="GH1" s="74"/>
      <c r="GI1" s="73"/>
      <c r="GJ1" s="74"/>
      <c r="GK1" s="74"/>
      <c r="GL1" s="74"/>
      <c r="GM1" s="73"/>
      <c r="GN1" s="74"/>
      <c r="GO1" s="74"/>
      <c r="GP1" s="74"/>
      <c r="GQ1" s="73"/>
      <c r="GR1" s="74"/>
      <c r="GS1" s="74"/>
      <c r="GT1" s="74"/>
      <c r="GU1" s="73"/>
      <c r="GV1" s="74"/>
      <c r="GW1" s="74"/>
      <c r="GX1" s="74"/>
      <c r="GY1" s="73"/>
      <c r="GZ1" s="74"/>
      <c r="HA1" s="74"/>
      <c r="HB1" s="74"/>
      <c r="HC1" s="73"/>
      <c r="HD1" s="74"/>
      <c r="HE1" s="74"/>
      <c r="HF1" s="74"/>
      <c r="HG1" s="73"/>
      <c r="HH1" s="74"/>
      <c r="HI1" s="74"/>
      <c r="HJ1" s="74"/>
      <c r="HK1" s="73"/>
      <c r="HL1" s="74"/>
      <c r="HM1" s="74"/>
      <c r="HN1" s="74"/>
      <c r="HO1" s="73"/>
      <c r="HP1" s="74"/>
      <c r="HQ1" s="74"/>
      <c r="HR1" s="74"/>
      <c r="HS1" s="73"/>
      <c r="HT1" s="74"/>
      <c r="HU1" s="74"/>
      <c r="HV1" s="74"/>
      <c r="HW1" s="73"/>
      <c r="HX1" s="74"/>
      <c r="HY1" s="74"/>
      <c r="HZ1" s="74"/>
      <c r="IA1" s="73"/>
      <c r="IB1" s="74"/>
      <c r="IC1" s="74"/>
      <c r="ID1" s="74"/>
      <c r="IE1" s="73"/>
      <c r="IF1" s="74"/>
      <c r="IG1" s="74"/>
      <c r="IH1" s="74"/>
    </row>
    <row r="2" s="70" customFormat="1" ht="48.75" customHeight="1" spans="1:242">
      <c r="A2" s="76" t="s">
        <v>1321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</row>
    <row r="3" ht="20.25" customHeight="1" spans="1:242">
      <c r="A3" s="77"/>
      <c r="B3" s="78"/>
      <c r="C3" s="79"/>
      <c r="D3" s="78" t="s">
        <v>126</v>
      </c>
      <c r="E3" s="78"/>
      <c r="F3" s="78"/>
      <c r="G3" s="77"/>
      <c r="H3" s="78"/>
      <c r="I3" s="78"/>
      <c r="J3" s="78"/>
      <c r="K3" s="77"/>
      <c r="L3" s="78"/>
      <c r="M3" s="78"/>
      <c r="N3" s="78"/>
      <c r="O3" s="77"/>
      <c r="P3" s="78"/>
      <c r="Q3" s="78"/>
      <c r="R3" s="78"/>
      <c r="S3" s="77"/>
      <c r="T3" s="78"/>
      <c r="U3" s="78"/>
      <c r="V3" s="78"/>
      <c r="W3" s="77"/>
      <c r="X3" s="78"/>
      <c r="Y3" s="78"/>
      <c r="Z3" s="78"/>
      <c r="AA3" s="77"/>
      <c r="AB3" s="78"/>
      <c r="AC3" s="78"/>
      <c r="AD3" s="78"/>
      <c r="AE3" s="77"/>
      <c r="AF3" s="78"/>
      <c r="AG3" s="78"/>
      <c r="AH3" s="78"/>
      <c r="AI3" s="77"/>
      <c r="AJ3" s="78"/>
      <c r="AK3" s="78"/>
      <c r="AL3" s="78"/>
      <c r="AM3" s="77"/>
      <c r="AN3" s="78"/>
      <c r="AO3" s="78"/>
      <c r="AP3" s="78"/>
      <c r="AQ3" s="77"/>
      <c r="AR3" s="78"/>
      <c r="AS3" s="78"/>
      <c r="AT3" s="78"/>
      <c r="AU3" s="77"/>
      <c r="AV3" s="78"/>
      <c r="AW3" s="78"/>
      <c r="AX3" s="78"/>
      <c r="AY3" s="77"/>
      <c r="AZ3" s="78"/>
      <c r="BA3" s="78"/>
      <c r="BB3" s="78"/>
      <c r="BC3" s="77"/>
      <c r="BD3" s="78"/>
      <c r="BE3" s="78"/>
      <c r="BF3" s="78"/>
      <c r="BG3" s="77"/>
      <c r="BH3" s="78"/>
      <c r="BI3" s="78"/>
      <c r="BJ3" s="78"/>
      <c r="BK3" s="77"/>
      <c r="BL3" s="78"/>
      <c r="BM3" s="78"/>
      <c r="BN3" s="78"/>
      <c r="BO3" s="77"/>
      <c r="BP3" s="78"/>
      <c r="BQ3" s="78"/>
      <c r="BR3" s="78"/>
      <c r="BS3" s="77"/>
      <c r="BT3" s="78"/>
      <c r="BU3" s="78"/>
      <c r="BV3" s="78"/>
      <c r="BW3" s="77"/>
      <c r="BX3" s="78"/>
      <c r="BY3" s="78"/>
      <c r="BZ3" s="78"/>
      <c r="CA3" s="77"/>
      <c r="CB3" s="78"/>
      <c r="CC3" s="78"/>
      <c r="CD3" s="78"/>
      <c r="CE3" s="77"/>
      <c r="CF3" s="78"/>
      <c r="CG3" s="78"/>
      <c r="CH3" s="78"/>
      <c r="CI3" s="77"/>
      <c r="CJ3" s="78"/>
      <c r="CK3" s="78"/>
      <c r="CL3" s="78"/>
      <c r="CM3" s="77"/>
      <c r="CN3" s="78"/>
      <c r="CO3" s="78"/>
      <c r="CP3" s="78"/>
      <c r="CQ3" s="77"/>
      <c r="CR3" s="78"/>
      <c r="CS3" s="78"/>
      <c r="CT3" s="78"/>
      <c r="CU3" s="77"/>
      <c r="CV3" s="78"/>
      <c r="CW3" s="78"/>
      <c r="CX3" s="78"/>
      <c r="CY3" s="77"/>
      <c r="CZ3" s="78"/>
      <c r="DA3" s="78"/>
      <c r="DB3" s="78"/>
      <c r="DC3" s="77"/>
      <c r="DD3" s="78"/>
      <c r="DE3" s="78"/>
      <c r="DF3" s="78"/>
      <c r="DG3" s="77"/>
      <c r="DH3" s="78"/>
      <c r="DI3" s="78"/>
      <c r="DJ3" s="78"/>
      <c r="DK3" s="77"/>
      <c r="DL3" s="78"/>
      <c r="DM3" s="78"/>
      <c r="DN3" s="78"/>
      <c r="DO3" s="77"/>
      <c r="DP3" s="78"/>
      <c r="DQ3" s="78"/>
      <c r="DR3" s="78"/>
      <c r="DS3" s="77"/>
      <c r="DT3" s="78"/>
      <c r="DU3" s="78"/>
      <c r="DV3" s="78"/>
      <c r="DW3" s="77"/>
      <c r="DX3" s="78"/>
      <c r="DY3" s="78"/>
      <c r="DZ3" s="78"/>
      <c r="EA3" s="77"/>
      <c r="EB3" s="78"/>
      <c r="EC3" s="78"/>
      <c r="ED3" s="78"/>
      <c r="EE3" s="77"/>
      <c r="EF3" s="78"/>
      <c r="EG3" s="78"/>
      <c r="EH3" s="78"/>
      <c r="EI3" s="77"/>
      <c r="EJ3" s="78"/>
      <c r="EK3" s="78"/>
      <c r="EL3" s="78"/>
      <c r="EM3" s="77"/>
      <c r="EN3" s="78"/>
      <c r="EO3" s="78"/>
      <c r="EP3" s="78"/>
      <c r="EQ3" s="77"/>
      <c r="ER3" s="78"/>
      <c r="ES3" s="78"/>
      <c r="ET3" s="78"/>
      <c r="EU3" s="77"/>
      <c r="EV3" s="78"/>
      <c r="EW3" s="78"/>
      <c r="EX3" s="78"/>
      <c r="EY3" s="77"/>
      <c r="EZ3" s="78"/>
      <c r="FA3" s="78"/>
      <c r="FB3" s="78"/>
      <c r="FC3" s="77"/>
      <c r="FD3" s="78"/>
      <c r="FE3" s="78"/>
      <c r="FF3" s="78"/>
      <c r="FG3" s="77"/>
      <c r="FH3" s="78"/>
      <c r="FI3" s="78"/>
      <c r="FJ3" s="78"/>
      <c r="FK3" s="77"/>
      <c r="FL3" s="78"/>
      <c r="FM3" s="78"/>
      <c r="FN3" s="78"/>
      <c r="FO3" s="77"/>
      <c r="FP3" s="78"/>
      <c r="FQ3" s="78"/>
      <c r="FR3" s="78"/>
      <c r="FS3" s="77"/>
      <c r="FT3" s="78"/>
      <c r="FU3" s="78"/>
      <c r="FV3" s="78"/>
      <c r="FW3" s="77"/>
      <c r="FX3" s="78"/>
      <c r="FY3" s="78"/>
      <c r="FZ3" s="78"/>
      <c r="GA3" s="77"/>
      <c r="GB3" s="78"/>
      <c r="GC3" s="78"/>
      <c r="GD3" s="78"/>
      <c r="GE3" s="77"/>
      <c r="GF3" s="78"/>
      <c r="GG3" s="78"/>
      <c r="GH3" s="78"/>
      <c r="GI3" s="77"/>
      <c r="GJ3" s="78"/>
      <c r="GK3" s="78"/>
      <c r="GL3" s="78"/>
      <c r="GM3" s="77"/>
      <c r="GN3" s="78"/>
      <c r="GO3" s="78"/>
      <c r="GP3" s="78"/>
      <c r="GQ3" s="77"/>
      <c r="GR3" s="78"/>
      <c r="GS3" s="78"/>
      <c r="GT3" s="78"/>
      <c r="GU3" s="77"/>
      <c r="GV3" s="78"/>
      <c r="GW3" s="78"/>
      <c r="GX3" s="78"/>
      <c r="GY3" s="77"/>
      <c r="GZ3" s="78"/>
      <c r="HA3" s="78"/>
      <c r="HB3" s="78"/>
      <c r="HC3" s="77"/>
      <c r="HD3" s="78"/>
      <c r="HE3" s="78"/>
      <c r="HF3" s="78"/>
      <c r="HG3" s="77"/>
      <c r="HH3" s="78"/>
      <c r="HI3" s="78"/>
      <c r="HJ3" s="78"/>
      <c r="HK3" s="77"/>
      <c r="HL3" s="78"/>
      <c r="HM3" s="78"/>
      <c r="HN3" s="78"/>
      <c r="HO3" s="77"/>
      <c r="HP3" s="78"/>
      <c r="HQ3" s="78"/>
      <c r="HR3" s="78"/>
      <c r="HS3" s="77"/>
      <c r="HT3" s="78"/>
      <c r="HU3" s="78"/>
      <c r="HV3" s="78"/>
      <c r="HW3" s="77"/>
      <c r="HX3" s="78"/>
      <c r="HY3" s="78"/>
      <c r="HZ3" s="78"/>
      <c r="IA3" s="77"/>
      <c r="IB3" s="78"/>
      <c r="IC3" s="78"/>
      <c r="ID3" s="78"/>
      <c r="IE3" s="77"/>
      <c r="IF3" s="78"/>
      <c r="IG3" s="78"/>
      <c r="IH3" s="78"/>
    </row>
    <row r="4" ht="33" customHeight="1" spans="1:4">
      <c r="A4" s="80" t="s">
        <v>121</v>
      </c>
      <c r="B4" s="81" t="s">
        <v>1283</v>
      </c>
      <c r="C4" s="82" t="s">
        <v>91</v>
      </c>
      <c r="D4" s="81" t="s">
        <v>1322</v>
      </c>
    </row>
    <row r="5" ht="33" customHeight="1" spans="1:8">
      <c r="A5" s="83" t="s">
        <v>1285</v>
      </c>
      <c r="B5" s="84">
        <v>52916</v>
      </c>
      <c r="C5" s="84">
        <v>44624</v>
      </c>
      <c r="D5" s="85">
        <f t="shared" ref="D5:D12" si="0">C5/B5*100</f>
        <v>84.3</v>
      </c>
      <c r="E5" s="86"/>
      <c r="F5" s="87"/>
      <c r="H5" s="87"/>
    </row>
    <row r="6" ht="33" customHeight="1" spans="1:8">
      <c r="A6" s="83" t="s">
        <v>1286</v>
      </c>
      <c r="B6" s="84">
        <v>485907</v>
      </c>
      <c r="C6" s="84">
        <v>528497</v>
      </c>
      <c r="D6" s="85">
        <f t="shared" si="0"/>
        <v>108.8</v>
      </c>
      <c r="E6" s="86"/>
      <c r="F6" s="87"/>
      <c r="G6" s="71"/>
      <c r="H6" s="87"/>
    </row>
    <row r="7" ht="33" customHeight="1" spans="1:8">
      <c r="A7" s="83" t="s">
        <v>1287</v>
      </c>
      <c r="B7" s="84">
        <v>3227</v>
      </c>
      <c r="C7" s="84">
        <v>6651</v>
      </c>
      <c r="D7" s="85">
        <f t="shared" si="0"/>
        <v>206.1</v>
      </c>
      <c r="E7" s="86"/>
      <c r="F7" s="87"/>
      <c r="H7" s="87"/>
    </row>
    <row r="8" ht="33" customHeight="1" spans="1:8">
      <c r="A8" s="83" t="s">
        <v>1288</v>
      </c>
      <c r="B8" s="84">
        <v>40334</v>
      </c>
      <c r="C8" s="84">
        <v>46090</v>
      </c>
      <c r="D8" s="85">
        <f t="shared" si="0"/>
        <v>114.3</v>
      </c>
      <c r="E8" s="86"/>
      <c r="F8" s="87"/>
      <c r="H8" s="87"/>
    </row>
    <row r="9" ht="33" customHeight="1" spans="1:9">
      <c r="A9" s="83" t="s">
        <v>1289</v>
      </c>
      <c r="B9" s="84">
        <v>55476</v>
      </c>
      <c r="C9" s="84">
        <v>15241</v>
      </c>
      <c r="D9" s="85">
        <f t="shared" si="0"/>
        <v>27.5</v>
      </c>
      <c r="E9" s="86"/>
      <c r="F9" s="87"/>
      <c r="G9" s="87"/>
      <c r="H9" s="87"/>
      <c r="I9" s="87"/>
    </row>
    <row r="10" ht="33" customHeight="1" spans="1:9">
      <c r="A10" s="83" t="s">
        <v>1290</v>
      </c>
      <c r="B10" s="84">
        <v>488389</v>
      </c>
      <c r="C10" s="84">
        <v>474975</v>
      </c>
      <c r="D10" s="85">
        <f t="shared" si="0"/>
        <v>97.3</v>
      </c>
      <c r="E10" s="86"/>
      <c r="F10" s="87"/>
      <c r="G10" s="87"/>
      <c r="H10" s="87"/>
      <c r="I10" s="87"/>
    </row>
    <row r="11" ht="33" customHeight="1" spans="1:8">
      <c r="A11" s="83" t="s">
        <v>1291</v>
      </c>
      <c r="B11" s="84">
        <v>-4910</v>
      </c>
      <c r="C11" s="84">
        <v>4019</v>
      </c>
      <c r="D11" s="85">
        <f t="shared" si="0"/>
        <v>-81.9</v>
      </c>
      <c r="E11" s="86"/>
      <c r="F11" s="87"/>
      <c r="H11" s="87"/>
    </row>
    <row r="12" ht="33" customHeight="1" spans="1:8">
      <c r="A12" s="83" t="s">
        <v>1292</v>
      </c>
      <c r="B12" s="84">
        <v>159619</v>
      </c>
      <c r="C12" s="84">
        <v>169600</v>
      </c>
      <c r="D12" s="85">
        <f t="shared" si="0"/>
        <v>106.3</v>
      </c>
      <c r="E12" s="86"/>
      <c r="F12" s="87"/>
      <c r="H12" s="87"/>
    </row>
    <row r="13" ht="33" customHeight="1" spans="1:8">
      <c r="A13" s="83" t="s">
        <v>1293</v>
      </c>
      <c r="B13" s="84"/>
      <c r="C13" s="84"/>
      <c r="D13" s="85"/>
      <c r="E13" s="86"/>
      <c r="F13" s="87"/>
      <c r="H13" s="87"/>
    </row>
    <row r="14" ht="33" customHeight="1" spans="1:8">
      <c r="A14" s="83" t="s">
        <v>1294</v>
      </c>
      <c r="B14" s="88">
        <v>22524</v>
      </c>
      <c r="C14" s="84"/>
      <c r="D14" s="85"/>
      <c r="E14" s="86"/>
      <c r="F14" s="87"/>
      <c r="H14" s="87"/>
    </row>
    <row r="15" ht="33" customHeight="1" spans="1:5">
      <c r="A15" s="89" t="s">
        <v>1295</v>
      </c>
      <c r="B15" s="90">
        <f>B5+B7+B9+B11+B13</f>
        <v>106709</v>
      </c>
      <c r="C15" s="90">
        <f>C5+C7+C9+C11+C13</f>
        <v>70535</v>
      </c>
      <c r="D15" s="85">
        <f>C15/B15*100</f>
        <v>66.1</v>
      </c>
      <c r="E15" s="86"/>
    </row>
    <row r="16" ht="33" customHeight="1" spans="1:5">
      <c r="A16" s="89" t="s">
        <v>1296</v>
      </c>
      <c r="B16" s="90">
        <f>B6+B8+B10+B12+B14</f>
        <v>1196773</v>
      </c>
      <c r="C16" s="90">
        <f>C6+C8+C10+C12+C14</f>
        <v>1219162</v>
      </c>
      <c r="D16" s="85">
        <f>C16/B16*100</f>
        <v>101.9</v>
      </c>
      <c r="E16" s="86"/>
    </row>
  </sheetData>
  <mergeCells count="61">
    <mergeCell ref="A2:D2"/>
    <mergeCell ref="E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BS2:BV2"/>
    <mergeCell ref="BW2:BZ2"/>
    <mergeCell ref="CA2:CD2"/>
    <mergeCell ref="CE2:CH2"/>
    <mergeCell ref="CI2:CL2"/>
    <mergeCell ref="CM2:CP2"/>
    <mergeCell ref="CQ2:CT2"/>
    <mergeCell ref="CU2:CX2"/>
    <mergeCell ref="CY2:DB2"/>
    <mergeCell ref="DC2:DF2"/>
    <mergeCell ref="DG2:DJ2"/>
    <mergeCell ref="DK2:DN2"/>
    <mergeCell ref="DO2:DR2"/>
    <mergeCell ref="DS2:DV2"/>
    <mergeCell ref="DW2:DZ2"/>
    <mergeCell ref="EA2:ED2"/>
    <mergeCell ref="EE2:EH2"/>
    <mergeCell ref="EI2:EL2"/>
    <mergeCell ref="EM2:EP2"/>
    <mergeCell ref="EQ2:ET2"/>
    <mergeCell ref="EU2:EX2"/>
    <mergeCell ref="EY2:FB2"/>
    <mergeCell ref="FC2:FF2"/>
    <mergeCell ref="FG2:FJ2"/>
    <mergeCell ref="FK2:FN2"/>
    <mergeCell ref="FO2:FR2"/>
    <mergeCell ref="FS2:FV2"/>
    <mergeCell ref="FW2:FZ2"/>
    <mergeCell ref="GA2:GD2"/>
    <mergeCell ref="GE2:GH2"/>
    <mergeCell ref="GI2:GL2"/>
    <mergeCell ref="GM2:GP2"/>
    <mergeCell ref="GQ2:GT2"/>
    <mergeCell ref="GU2:GX2"/>
    <mergeCell ref="GY2:HB2"/>
    <mergeCell ref="HC2:HF2"/>
    <mergeCell ref="HG2:HJ2"/>
    <mergeCell ref="HK2:HN2"/>
    <mergeCell ref="HO2:HR2"/>
    <mergeCell ref="HS2:HV2"/>
    <mergeCell ref="HW2:HZ2"/>
    <mergeCell ref="IA2:ID2"/>
    <mergeCell ref="IE2:IH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13"/>
  <sheetViews>
    <sheetView showZeros="0" zoomScale="85" zoomScaleNormal="85" workbookViewId="0">
      <selection activeCell="J21" sqref="J21"/>
    </sheetView>
  </sheetViews>
  <sheetFormatPr defaultColWidth="9.125" defaultRowHeight="12.75" outlineLevelCol="3"/>
  <cols>
    <col min="1" max="1" width="37.875" style="581" customWidth="1"/>
    <col min="2" max="2" width="33.875" style="581" customWidth="1"/>
    <col min="3" max="216" width="9.125" style="581" customWidth="1"/>
    <col min="217" max="16384" width="9.125" style="581"/>
  </cols>
  <sheetData>
    <row r="1" s="579" customFormat="1" ht="19.5" customHeight="1" spans="1:2">
      <c r="A1" s="360" t="s">
        <v>89</v>
      </c>
      <c r="B1" s="360"/>
    </row>
    <row r="2" s="580" customFormat="1" ht="48.75" customHeight="1" spans="1:2">
      <c r="A2" s="590" t="s">
        <v>90</v>
      </c>
      <c r="B2" s="590"/>
    </row>
    <row r="3" ht="30.75" customHeight="1" spans="1:2">
      <c r="A3" s="583" t="s">
        <v>2</v>
      </c>
      <c r="B3" s="583"/>
    </row>
    <row r="4" ht="30.75" customHeight="1" spans="1:2">
      <c r="A4" s="361" t="s">
        <v>76</v>
      </c>
      <c r="B4" s="584" t="s">
        <v>91</v>
      </c>
    </row>
    <row r="5" ht="30.75" customHeight="1" spans="1:2">
      <c r="A5" s="585" t="s">
        <v>77</v>
      </c>
      <c r="B5" s="586">
        <f>'7.2025年市级收入表'!B26</f>
        <v>750006</v>
      </c>
    </row>
    <row r="6" ht="30.75" customHeight="1" spans="1:4">
      <c r="A6" s="585" t="s">
        <v>56</v>
      </c>
      <c r="B6" s="586">
        <f>SUM(B7:B9)</f>
        <v>1595045</v>
      </c>
      <c r="D6" s="588"/>
    </row>
    <row r="7" ht="30.75" customHeight="1" spans="1:2">
      <c r="A7" s="585" t="s">
        <v>80</v>
      </c>
      <c r="B7" s="586">
        <f>'12.2025年转移支付分项目'!B7</f>
        <v>92196</v>
      </c>
    </row>
    <row r="8" ht="30.75" customHeight="1" spans="1:4">
      <c r="A8" s="585" t="s">
        <v>82</v>
      </c>
      <c r="B8" s="586">
        <f>'12.2025年转移支付分项目'!B14</f>
        <v>1471479</v>
      </c>
      <c r="D8" s="588"/>
    </row>
    <row r="9" ht="30.75" customHeight="1" spans="1:4">
      <c r="A9" s="585" t="s">
        <v>84</v>
      </c>
      <c r="B9" s="586">
        <f>'12.2025年转移支付分项目'!B50</f>
        <v>31370</v>
      </c>
      <c r="D9" s="588"/>
    </row>
    <row r="10" ht="30.75" customHeight="1" spans="1:2">
      <c r="A10" s="585" t="s">
        <v>88</v>
      </c>
      <c r="B10" s="586">
        <v>50000</v>
      </c>
    </row>
    <row r="11" ht="30.75" customHeight="1" spans="1:2">
      <c r="A11" s="585" t="s">
        <v>64</v>
      </c>
      <c r="B11" s="586"/>
    </row>
    <row r="12" ht="30.75" customHeight="1" spans="1:4">
      <c r="A12" s="589" t="s">
        <v>68</v>
      </c>
      <c r="B12" s="586">
        <f>B5+B6+B10+B11</f>
        <v>2395051</v>
      </c>
      <c r="C12" s="588"/>
      <c r="D12" s="588"/>
    </row>
    <row r="13" ht="19.5" customHeight="1"/>
  </sheetData>
  <mergeCells count="2">
    <mergeCell ref="A2:B2"/>
    <mergeCell ref="A3:B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Y33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E11" sqref="E11"/>
    </sheetView>
  </sheetViews>
  <sheetFormatPr defaultColWidth="8.75" defaultRowHeight="20.1" customHeight="1"/>
  <cols>
    <col min="1" max="1" width="25.625" style="49" customWidth="1"/>
    <col min="2" max="2" width="10.5" style="25" customWidth="1"/>
    <col min="3" max="3" width="25.625" style="49" customWidth="1"/>
    <col min="4" max="4" width="10.5" style="25" customWidth="1"/>
    <col min="5" max="5" width="26.625" style="24" customWidth="1"/>
    <col min="6" max="7" width="9" style="24" customWidth="1"/>
    <col min="8" max="8" width="10.5" style="24" customWidth="1"/>
    <col min="9" max="32" width="9" style="24" customWidth="1"/>
    <col min="33" max="16384" width="8.75" style="24"/>
  </cols>
  <sheetData>
    <row r="1" s="21" customFormat="1" ht="19.5" customHeight="1" spans="1:233">
      <c r="A1" s="50" t="s">
        <v>1323</v>
      </c>
      <c r="B1" s="27"/>
      <c r="C1" s="51"/>
      <c r="D1" s="27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</row>
    <row r="2" s="22" customFormat="1" ht="48.75" customHeight="1" spans="1:4">
      <c r="A2" s="52" t="s">
        <v>1324</v>
      </c>
      <c r="B2" s="52"/>
      <c r="C2" s="52"/>
      <c r="D2" s="52"/>
    </row>
    <row r="3" ht="22.5" customHeight="1" spans="1:4">
      <c r="A3" s="53"/>
      <c r="C3" s="53"/>
      <c r="D3" s="25" t="s">
        <v>2</v>
      </c>
    </row>
    <row r="4" ht="30.95" customHeight="1" spans="1:5">
      <c r="A4" s="54" t="s">
        <v>3</v>
      </c>
      <c r="B4" s="55" t="s">
        <v>4</v>
      </c>
      <c r="C4" s="54" t="s">
        <v>3</v>
      </c>
      <c r="D4" s="55" t="s">
        <v>5</v>
      </c>
      <c r="E4" s="56"/>
    </row>
    <row r="5" ht="30.95" customHeight="1" spans="1:4">
      <c r="A5" s="57" t="s">
        <v>1266</v>
      </c>
      <c r="B5" s="14">
        <v>419265</v>
      </c>
      <c r="C5" s="57" t="s">
        <v>1267</v>
      </c>
      <c r="D5" s="14">
        <v>412614</v>
      </c>
    </row>
    <row r="6" ht="30.95" customHeight="1" spans="1:4">
      <c r="A6" s="57" t="s">
        <v>1325</v>
      </c>
      <c r="B6" s="14">
        <v>221025</v>
      </c>
      <c r="C6" s="57" t="s">
        <v>1326</v>
      </c>
      <c r="D6" s="14">
        <v>411370</v>
      </c>
    </row>
    <row r="7" ht="30.95" customHeight="1" spans="1:4">
      <c r="A7" s="57" t="s">
        <v>1327</v>
      </c>
      <c r="B7" s="14">
        <v>139225</v>
      </c>
      <c r="C7" s="57" t="s">
        <v>1328</v>
      </c>
      <c r="D7" s="14">
        <v>778</v>
      </c>
    </row>
    <row r="8" ht="30.95" customHeight="1" spans="1:4">
      <c r="A8" s="57" t="s">
        <v>1329</v>
      </c>
      <c r="B8" s="14">
        <v>366</v>
      </c>
      <c r="C8" s="57" t="s">
        <v>49</v>
      </c>
      <c r="D8" s="14">
        <v>466</v>
      </c>
    </row>
    <row r="9" ht="30.95" customHeight="1" spans="1:4">
      <c r="A9" s="57" t="s">
        <v>1330</v>
      </c>
      <c r="B9" s="14">
        <v>3635</v>
      </c>
      <c r="C9" s="58"/>
      <c r="D9" s="17">
        <v>0</v>
      </c>
    </row>
    <row r="10" ht="30.95" customHeight="1" spans="1:4">
      <c r="A10" s="57" t="s">
        <v>1299</v>
      </c>
      <c r="B10" s="14">
        <v>370533</v>
      </c>
      <c r="C10" s="57" t="s">
        <v>1300</v>
      </c>
      <c r="D10" s="14">
        <v>355292</v>
      </c>
    </row>
    <row r="11" ht="30.95" customHeight="1" spans="1:4">
      <c r="A11" s="57" t="s">
        <v>1325</v>
      </c>
      <c r="B11" s="14">
        <v>363963</v>
      </c>
      <c r="C11" s="57" t="s">
        <v>1331</v>
      </c>
      <c r="D11" s="14">
        <v>240488</v>
      </c>
    </row>
    <row r="12" ht="30.95" customHeight="1" spans="1:4">
      <c r="A12" s="57" t="s">
        <v>1332</v>
      </c>
      <c r="B12" s="14">
        <v>300</v>
      </c>
      <c r="C12" s="57" t="s">
        <v>1333</v>
      </c>
      <c r="D12" s="14">
        <v>112557</v>
      </c>
    </row>
    <row r="13" ht="30.95" customHeight="1" spans="1:4">
      <c r="A13" s="59" t="s">
        <v>1329</v>
      </c>
      <c r="B13" s="14">
        <v>5600</v>
      </c>
      <c r="C13" s="57" t="s">
        <v>49</v>
      </c>
      <c r="D13" s="14">
        <v>1500</v>
      </c>
    </row>
    <row r="14" ht="30.95" customHeight="1" spans="1:4">
      <c r="A14" s="59" t="s">
        <v>1330</v>
      </c>
      <c r="B14" s="14">
        <v>630</v>
      </c>
      <c r="C14" s="59" t="s">
        <v>1328</v>
      </c>
      <c r="D14" s="14">
        <v>747</v>
      </c>
    </row>
    <row r="15" ht="30.95" customHeight="1" spans="1:4">
      <c r="A15" s="58" t="s">
        <v>1270</v>
      </c>
      <c r="B15" s="14">
        <v>427922</v>
      </c>
      <c r="C15" s="58" t="s">
        <v>1271</v>
      </c>
      <c r="D15" s="14">
        <v>423904</v>
      </c>
    </row>
    <row r="16" ht="30.95" customHeight="1" spans="1:4">
      <c r="A16" s="59" t="s">
        <v>1334</v>
      </c>
      <c r="B16" s="14">
        <v>155062</v>
      </c>
      <c r="C16" s="59" t="s">
        <v>1335</v>
      </c>
      <c r="D16" s="14">
        <v>402583</v>
      </c>
    </row>
    <row r="17" ht="30.95" customHeight="1" spans="1:4">
      <c r="A17" s="59" t="s">
        <v>1332</v>
      </c>
      <c r="B17" s="14">
        <v>271360</v>
      </c>
      <c r="C17" s="59" t="s">
        <v>1336</v>
      </c>
      <c r="D17" s="14">
        <v>21321</v>
      </c>
    </row>
    <row r="18" ht="30.95" customHeight="1" spans="1:4">
      <c r="A18" s="59" t="s">
        <v>1329</v>
      </c>
      <c r="B18" s="14">
        <v>1500</v>
      </c>
      <c r="C18" s="59" t="s">
        <v>49</v>
      </c>
      <c r="D18" s="17"/>
    </row>
    <row r="19" ht="30.95" customHeight="1" spans="1:4">
      <c r="A19" s="60" t="s">
        <v>1272</v>
      </c>
      <c r="B19" s="17"/>
      <c r="C19" s="61" t="s">
        <v>1273</v>
      </c>
      <c r="D19" s="17"/>
    </row>
    <row r="20" ht="30.95" customHeight="1" spans="1:4">
      <c r="A20" s="61" t="s">
        <v>1337</v>
      </c>
      <c r="B20" s="17"/>
      <c r="C20" s="60" t="s">
        <v>1338</v>
      </c>
      <c r="D20" s="17"/>
    </row>
    <row r="21" ht="30.95" customHeight="1" spans="1:4">
      <c r="A21" s="61" t="s">
        <v>1339</v>
      </c>
      <c r="B21" s="17">
        <v>0</v>
      </c>
      <c r="C21" s="60" t="s">
        <v>1340</v>
      </c>
      <c r="D21" s="17"/>
    </row>
    <row r="22" ht="30.95" customHeight="1" spans="1:4">
      <c r="A22" s="61" t="s">
        <v>1341</v>
      </c>
      <c r="B22" s="17"/>
      <c r="C22" s="60" t="s">
        <v>1342</v>
      </c>
      <c r="D22" s="17"/>
    </row>
    <row r="23" ht="30.95" customHeight="1" spans="1:4">
      <c r="A23" s="62" t="s">
        <v>1343</v>
      </c>
      <c r="B23" s="17">
        <v>0</v>
      </c>
      <c r="C23" s="63" t="s">
        <v>1344</v>
      </c>
      <c r="D23" s="17">
        <v>0</v>
      </c>
    </row>
    <row r="24" ht="30.95" customHeight="1" spans="1:4">
      <c r="A24" s="62" t="s">
        <v>1345</v>
      </c>
      <c r="B24" s="17">
        <v>0</v>
      </c>
      <c r="C24" s="62" t="s">
        <v>1346</v>
      </c>
      <c r="D24" s="17"/>
    </row>
    <row r="25" ht="30.95" customHeight="1" spans="1:4">
      <c r="A25" s="64" t="s">
        <v>1085</v>
      </c>
      <c r="B25" s="13">
        <f>B5+B10+B15+B19</f>
        <v>1217720</v>
      </c>
      <c r="C25" s="64" t="s">
        <v>1086</v>
      </c>
      <c r="D25" s="36">
        <f>D5+D10+D15+D19</f>
        <v>1191810</v>
      </c>
    </row>
    <row r="26" ht="30.95" customHeight="1" spans="1:4">
      <c r="A26" s="65" t="s">
        <v>1254</v>
      </c>
      <c r="B26" s="13">
        <v>664755</v>
      </c>
      <c r="C26" s="64" t="s">
        <v>1302</v>
      </c>
      <c r="D26" s="36">
        <f>B26+B25-D25</f>
        <v>690665</v>
      </c>
    </row>
    <row r="27" ht="30.95" customHeight="1" spans="1:4">
      <c r="A27" s="64" t="s">
        <v>68</v>
      </c>
      <c r="B27" s="13">
        <f>B25+B26</f>
        <v>1882475</v>
      </c>
      <c r="C27" s="64" t="s">
        <v>69</v>
      </c>
      <c r="D27" s="66">
        <f>D25+D26</f>
        <v>1882475</v>
      </c>
    </row>
    <row r="29" customHeight="1" spans="2:2">
      <c r="B29" s="67"/>
    </row>
    <row r="30" customHeight="1" spans="2:3">
      <c r="B30" s="67"/>
      <c r="C30" s="68"/>
    </row>
    <row r="31" customHeight="1" spans="2:2">
      <c r="B31" s="67"/>
    </row>
    <row r="32" customHeight="1" spans="2:2">
      <c r="B32" s="67"/>
    </row>
    <row r="33" customHeight="1" spans="2:2">
      <c r="B33" s="24"/>
    </row>
  </sheetData>
  <mergeCells count="1">
    <mergeCell ref="A2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X996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H11" sqref="H11"/>
    </sheetView>
  </sheetViews>
  <sheetFormatPr defaultColWidth="8.75" defaultRowHeight="20.1" customHeight="1"/>
  <cols>
    <col min="1" max="1" width="37.875" style="41" customWidth="1"/>
    <col min="2" max="2" width="11.5" style="42" customWidth="1"/>
    <col min="3" max="3" width="11.5" style="43" customWidth="1"/>
    <col min="4" max="4" width="11.5" style="42" customWidth="1"/>
    <col min="5" max="6" width="9" style="42" customWidth="1"/>
    <col min="7" max="7" width="10.5" style="42" customWidth="1"/>
    <col min="8" max="31" width="9" style="42" customWidth="1"/>
    <col min="32" max="16384" width="8.75" style="42"/>
  </cols>
  <sheetData>
    <row r="1" s="38" customFormat="1" ht="19.5" customHeight="1" spans="1:232">
      <c r="A1" s="44" t="s">
        <v>1347</v>
      </c>
      <c r="B1" s="45"/>
      <c r="C1" s="27"/>
      <c r="D1" s="28"/>
      <c r="E1" s="28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</row>
    <row r="2" s="39" customFormat="1" ht="48.75" customHeight="1" spans="1:5">
      <c r="A2" s="29" t="s">
        <v>1348</v>
      </c>
      <c r="B2" s="29"/>
      <c r="C2" s="29"/>
      <c r="D2" s="29"/>
      <c r="E2" s="22"/>
    </row>
    <row r="3" s="40" customFormat="1" ht="29.1" customHeight="1" spans="1:5">
      <c r="A3" s="47"/>
      <c r="B3" s="23"/>
      <c r="C3" s="30"/>
      <c r="D3" s="30" t="s">
        <v>2</v>
      </c>
      <c r="E3" s="23"/>
    </row>
    <row r="4" s="40" customFormat="1" ht="29.1" customHeight="1" spans="1:5">
      <c r="A4" s="31" t="s">
        <v>3</v>
      </c>
      <c r="B4" s="31" t="s">
        <v>1283</v>
      </c>
      <c r="C4" s="32" t="s">
        <v>91</v>
      </c>
      <c r="D4" s="31" t="s">
        <v>1349</v>
      </c>
      <c r="E4" s="23"/>
    </row>
    <row r="5" s="40" customFormat="1" ht="29.1" customHeight="1" spans="1:5">
      <c r="A5" s="33" t="s">
        <v>1266</v>
      </c>
      <c r="B5" s="17">
        <v>384066</v>
      </c>
      <c r="C5" s="14">
        <v>419265</v>
      </c>
      <c r="D5" s="34">
        <f t="shared" ref="D5:D18" si="0">C5/B5*100</f>
        <v>109.2</v>
      </c>
      <c r="E5" s="23"/>
    </row>
    <row r="6" s="40" customFormat="1" ht="29.1" customHeight="1" spans="1:5">
      <c r="A6" s="33" t="s">
        <v>1325</v>
      </c>
      <c r="B6" s="17">
        <v>226500</v>
      </c>
      <c r="C6" s="14">
        <v>221025</v>
      </c>
      <c r="D6" s="34">
        <f t="shared" si="0"/>
        <v>97.6</v>
      </c>
      <c r="E6" s="23"/>
    </row>
    <row r="7" s="40" customFormat="1" ht="29.1" customHeight="1" spans="1:5">
      <c r="A7" s="33" t="s">
        <v>1327</v>
      </c>
      <c r="B7" s="17">
        <v>100935</v>
      </c>
      <c r="C7" s="14">
        <v>139225</v>
      </c>
      <c r="D7" s="34">
        <f t="shared" si="0"/>
        <v>137.9</v>
      </c>
      <c r="E7" s="23"/>
    </row>
    <row r="8" s="40" customFormat="1" ht="29.1" customHeight="1" spans="1:5">
      <c r="A8" s="33" t="s">
        <v>1329</v>
      </c>
      <c r="B8" s="17">
        <v>532</v>
      </c>
      <c r="C8" s="14">
        <v>366</v>
      </c>
      <c r="D8" s="34">
        <f t="shared" si="0"/>
        <v>68.8</v>
      </c>
      <c r="E8" s="23"/>
    </row>
    <row r="9" s="40" customFormat="1" ht="29.1" customHeight="1" spans="1:5">
      <c r="A9" s="33" t="s">
        <v>1330</v>
      </c>
      <c r="B9" s="17">
        <v>3907</v>
      </c>
      <c r="C9" s="14">
        <v>3635</v>
      </c>
      <c r="D9" s="34">
        <f t="shared" si="0"/>
        <v>93</v>
      </c>
      <c r="E9" s="23"/>
    </row>
    <row r="10" s="40" customFormat="1" ht="29.1" customHeight="1" spans="1:5">
      <c r="A10" s="33" t="s">
        <v>1299</v>
      </c>
      <c r="B10" s="17">
        <v>364107</v>
      </c>
      <c r="C10" s="14">
        <v>370533</v>
      </c>
      <c r="D10" s="34">
        <f t="shared" si="0"/>
        <v>101.8</v>
      </c>
      <c r="E10" s="23"/>
    </row>
    <row r="11" s="40" customFormat="1" ht="29.1" customHeight="1" spans="1:5">
      <c r="A11" s="33" t="s">
        <v>1325</v>
      </c>
      <c r="B11" s="17">
        <v>347902</v>
      </c>
      <c r="C11" s="14">
        <v>363963</v>
      </c>
      <c r="D11" s="34">
        <f t="shared" si="0"/>
        <v>104.6</v>
      </c>
      <c r="E11" s="23"/>
    </row>
    <row r="12" s="40" customFormat="1" ht="29.1" customHeight="1" spans="1:5">
      <c r="A12" s="33" t="s">
        <v>1332</v>
      </c>
      <c r="B12" s="17">
        <v>300</v>
      </c>
      <c r="C12" s="14">
        <v>300</v>
      </c>
      <c r="D12" s="34">
        <f t="shared" si="0"/>
        <v>100</v>
      </c>
      <c r="E12" s="23"/>
    </row>
    <row r="13" s="40" customFormat="1" ht="29.1" customHeight="1" spans="1:5">
      <c r="A13" s="33" t="s">
        <v>1329</v>
      </c>
      <c r="B13" s="17">
        <v>14049</v>
      </c>
      <c r="C13" s="14">
        <v>5600</v>
      </c>
      <c r="D13" s="34">
        <f t="shared" si="0"/>
        <v>39.9</v>
      </c>
      <c r="E13" s="23"/>
    </row>
    <row r="14" s="40" customFormat="1" ht="29.1" customHeight="1" spans="1:5">
      <c r="A14" s="33" t="s">
        <v>1330</v>
      </c>
      <c r="B14" s="17">
        <v>664</v>
      </c>
      <c r="C14" s="14">
        <v>630</v>
      </c>
      <c r="D14" s="34">
        <f t="shared" si="0"/>
        <v>94.9</v>
      </c>
      <c r="E14" s="23"/>
    </row>
    <row r="15" s="40" customFormat="1" ht="29.1" customHeight="1" spans="1:5">
      <c r="A15" s="33" t="s">
        <v>1270</v>
      </c>
      <c r="B15" s="17">
        <v>427342</v>
      </c>
      <c r="C15" s="14">
        <v>427922</v>
      </c>
      <c r="D15" s="34">
        <f t="shared" si="0"/>
        <v>100.1</v>
      </c>
      <c r="E15" s="23"/>
    </row>
    <row r="16" s="40" customFormat="1" ht="29.1" customHeight="1" spans="1:5">
      <c r="A16" s="33" t="s">
        <v>1334</v>
      </c>
      <c r="B16" s="17">
        <v>147310</v>
      </c>
      <c r="C16" s="14">
        <v>155062</v>
      </c>
      <c r="D16" s="34">
        <f t="shared" si="0"/>
        <v>105.3</v>
      </c>
      <c r="E16" s="23"/>
    </row>
    <row r="17" s="40" customFormat="1" ht="29.1" customHeight="1" spans="1:5">
      <c r="A17" s="33" t="s">
        <v>1332</v>
      </c>
      <c r="B17" s="17">
        <v>276356</v>
      </c>
      <c r="C17" s="14">
        <v>271360</v>
      </c>
      <c r="D17" s="34">
        <f t="shared" si="0"/>
        <v>98.2</v>
      </c>
      <c r="E17" s="23"/>
    </row>
    <row r="18" s="40" customFormat="1" ht="29.1" customHeight="1" spans="1:5">
      <c r="A18" s="33" t="s">
        <v>1329</v>
      </c>
      <c r="B18" s="17">
        <v>2254</v>
      </c>
      <c r="C18" s="14">
        <v>1500</v>
      </c>
      <c r="D18" s="34">
        <f t="shared" si="0"/>
        <v>66.5</v>
      </c>
      <c r="E18" s="23"/>
    </row>
    <row r="19" s="40" customFormat="1" ht="29.1" customHeight="1" spans="1:5">
      <c r="A19" s="33" t="s">
        <v>1272</v>
      </c>
      <c r="B19" s="17"/>
      <c r="C19" s="17"/>
      <c r="D19" s="34"/>
      <c r="E19" s="23"/>
    </row>
    <row r="20" s="40" customFormat="1" ht="29.1" customHeight="1" spans="1:5">
      <c r="A20" s="33" t="s">
        <v>1337</v>
      </c>
      <c r="B20" s="17"/>
      <c r="C20" s="17"/>
      <c r="D20" s="34"/>
      <c r="E20" s="23"/>
    </row>
    <row r="21" s="40" customFormat="1" ht="29.1" customHeight="1" spans="1:5">
      <c r="A21" s="33" t="s">
        <v>1339</v>
      </c>
      <c r="B21" s="17">
        <v>0</v>
      </c>
      <c r="C21" s="17">
        <v>0</v>
      </c>
      <c r="D21" s="34"/>
      <c r="E21" s="23"/>
    </row>
    <row r="22" s="40" customFormat="1" ht="29.1" customHeight="1" spans="1:5">
      <c r="A22" s="33" t="s">
        <v>1341</v>
      </c>
      <c r="B22" s="17"/>
      <c r="C22" s="17"/>
      <c r="D22" s="34"/>
      <c r="E22" s="23"/>
    </row>
    <row r="23" s="40" customFormat="1" ht="29.1" customHeight="1" spans="1:5">
      <c r="A23" s="33" t="s">
        <v>1343</v>
      </c>
      <c r="B23" s="17"/>
      <c r="C23" s="17">
        <v>0</v>
      </c>
      <c r="D23" s="34"/>
      <c r="E23" s="23"/>
    </row>
    <row r="24" s="40" customFormat="1" ht="29.1" customHeight="1" spans="1:5">
      <c r="A24" s="33" t="s">
        <v>1345</v>
      </c>
      <c r="B24" s="17"/>
      <c r="C24" s="17">
        <v>0</v>
      </c>
      <c r="D24" s="34"/>
      <c r="E24" s="23"/>
    </row>
    <row r="25" s="40" customFormat="1" ht="29.1" customHeight="1" spans="1:5">
      <c r="A25" s="31" t="s">
        <v>1253</v>
      </c>
      <c r="B25" s="17">
        <f>B5+B10+B15+B19</f>
        <v>1175515</v>
      </c>
      <c r="C25" s="17">
        <f>C5+C10+C15+C19</f>
        <v>1217720</v>
      </c>
      <c r="D25" s="34">
        <f>C25/B25*100</f>
        <v>103.6</v>
      </c>
      <c r="E25" s="23"/>
    </row>
    <row r="26" s="40" customFormat="1" ht="29.1" customHeight="1" spans="1:5">
      <c r="A26" s="31" t="s">
        <v>1274</v>
      </c>
      <c r="B26" s="17">
        <v>657073</v>
      </c>
      <c r="C26" s="13">
        <v>664755</v>
      </c>
      <c r="D26" s="34">
        <f>C26/B26*100</f>
        <v>101.2</v>
      </c>
      <c r="E26" s="23"/>
    </row>
    <row r="27" s="40" customFormat="1" ht="29.1" customHeight="1" spans="1:5">
      <c r="A27" s="31" t="s">
        <v>1255</v>
      </c>
      <c r="B27" s="17">
        <f>SUM(B25:B26)</f>
        <v>1832588</v>
      </c>
      <c r="C27" s="17">
        <f>C25+C26</f>
        <v>1882475</v>
      </c>
      <c r="D27" s="34">
        <f>C27/B27*100</f>
        <v>102.7</v>
      </c>
      <c r="E27" s="23"/>
    </row>
    <row r="28" s="40" customFormat="1" customHeight="1" spans="1:1">
      <c r="A28" s="48"/>
    </row>
    <row r="29" s="40" customFormat="1" customHeight="1" spans="1:1">
      <c r="A29" s="48"/>
    </row>
    <row r="30" s="40" customFormat="1" customHeight="1" spans="1:1">
      <c r="A30" s="48"/>
    </row>
    <row r="31" s="40" customFormat="1" customHeight="1" spans="1:1">
      <c r="A31" s="48"/>
    </row>
    <row r="32" s="40" customFormat="1" customHeight="1" spans="1:1">
      <c r="A32" s="48"/>
    </row>
    <row r="33" s="40" customFormat="1" customHeight="1" spans="1:1">
      <c r="A33" s="48"/>
    </row>
    <row r="34" s="40" customFormat="1" customHeight="1" spans="1:1">
      <c r="A34" s="48"/>
    </row>
    <row r="35" s="40" customFormat="1" customHeight="1" spans="1:1">
      <c r="A35" s="48"/>
    </row>
    <row r="36" s="40" customFormat="1" customHeight="1" spans="1:1">
      <c r="A36" s="48"/>
    </row>
    <row r="37" s="40" customFormat="1" customHeight="1" spans="1:1">
      <c r="A37" s="48"/>
    </row>
    <row r="38" s="40" customFormat="1" customHeight="1" spans="1:1">
      <c r="A38" s="48"/>
    </row>
    <row r="39" s="40" customFormat="1" customHeight="1" spans="1:1">
      <c r="A39" s="48"/>
    </row>
    <row r="40" s="40" customFormat="1" customHeight="1" spans="1:1">
      <c r="A40" s="48"/>
    </row>
    <row r="41" s="40" customFormat="1" customHeight="1" spans="1:1">
      <c r="A41" s="48"/>
    </row>
    <row r="42" s="40" customFormat="1" customHeight="1" spans="1:1">
      <c r="A42" s="48"/>
    </row>
    <row r="43" s="40" customFormat="1" customHeight="1" spans="1:1">
      <c r="A43" s="48"/>
    </row>
    <row r="44" s="40" customFormat="1" customHeight="1" spans="1:1">
      <c r="A44" s="48"/>
    </row>
    <row r="45" s="40" customFormat="1" customHeight="1" spans="1:1">
      <c r="A45" s="48"/>
    </row>
    <row r="46" s="40" customFormat="1" customHeight="1" spans="1:1">
      <c r="A46" s="48"/>
    </row>
    <row r="47" s="40" customFormat="1" customHeight="1" spans="1:1">
      <c r="A47" s="48"/>
    </row>
    <row r="48" s="40" customFormat="1" customHeight="1" spans="1:1">
      <c r="A48" s="48"/>
    </row>
    <row r="49" s="40" customFormat="1" customHeight="1" spans="1:1">
      <c r="A49" s="48"/>
    </row>
    <row r="50" s="40" customFormat="1" customHeight="1" spans="1:1">
      <c r="A50" s="48"/>
    </row>
    <row r="51" s="40" customFormat="1" customHeight="1" spans="1:1">
      <c r="A51" s="48"/>
    </row>
    <row r="52" s="40" customFormat="1" customHeight="1" spans="1:1">
      <c r="A52" s="48"/>
    </row>
    <row r="53" s="40" customFormat="1" customHeight="1" spans="1:1">
      <c r="A53" s="48"/>
    </row>
    <row r="54" s="40" customFormat="1" customHeight="1" spans="1:1">
      <c r="A54" s="48"/>
    </row>
    <row r="55" s="40" customFormat="1" customHeight="1" spans="1:1">
      <c r="A55" s="48"/>
    </row>
    <row r="56" s="40" customFormat="1" customHeight="1" spans="1:1">
      <c r="A56" s="48"/>
    </row>
    <row r="57" s="40" customFormat="1" customHeight="1" spans="1:1">
      <c r="A57" s="48"/>
    </row>
    <row r="58" s="40" customFormat="1" customHeight="1" spans="1:1">
      <c r="A58" s="48"/>
    </row>
    <row r="59" s="40" customFormat="1" customHeight="1" spans="1:1">
      <c r="A59" s="48"/>
    </row>
    <row r="60" s="40" customFormat="1" customHeight="1" spans="1:1">
      <c r="A60" s="48"/>
    </row>
    <row r="61" s="40" customFormat="1" customHeight="1" spans="1:1">
      <c r="A61" s="48"/>
    </row>
    <row r="62" s="40" customFormat="1" customHeight="1" spans="1:1">
      <c r="A62" s="48"/>
    </row>
    <row r="63" s="40" customFormat="1" customHeight="1" spans="1:1">
      <c r="A63" s="48"/>
    </row>
    <row r="64" s="40" customFormat="1" customHeight="1" spans="1:1">
      <c r="A64" s="48"/>
    </row>
    <row r="65" s="40" customFormat="1" customHeight="1" spans="1:1">
      <c r="A65" s="48"/>
    </row>
    <row r="66" s="40" customFormat="1" customHeight="1" spans="1:1">
      <c r="A66" s="48"/>
    </row>
    <row r="67" s="40" customFormat="1" customHeight="1" spans="1:1">
      <c r="A67" s="48"/>
    </row>
    <row r="68" s="40" customFormat="1" customHeight="1" spans="1:1">
      <c r="A68" s="48"/>
    </row>
    <row r="69" s="40" customFormat="1" customHeight="1" spans="1:1">
      <c r="A69" s="48"/>
    </row>
    <row r="70" s="40" customFormat="1" customHeight="1" spans="1:1">
      <c r="A70" s="48"/>
    </row>
    <row r="71" s="40" customFormat="1" customHeight="1" spans="1:1">
      <c r="A71" s="48"/>
    </row>
    <row r="72" s="40" customFormat="1" customHeight="1" spans="1:1">
      <c r="A72" s="48"/>
    </row>
    <row r="73" s="40" customFormat="1" customHeight="1" spans="1:1">
      <c r="A73" s="48"/>
    </row>
    <row r="74" s="40" customFormat="1" customHeight="1" spans="1:1">
      <c r="A74" s="48"/>
    </row>
    <row r="75" s="40" customFormat="1" customHeight="1" spans="1:1">
      <c r="A75" s="48"/>
    </row>
    <row r="76" s="40" customFormat="1" customHeight="1" spans="1:1">
      <c r="A76" s="48"/>
    </row>
    <row r="77" s="40" customFormat="1" customHeight="1" spans="1:1">
      <c r="A77" s="48"/>
    </row>
    <row r="78" s="40" customFormat="1" customHeight="1" spans="1:1">
      <c r="A78" s="48"/>
    </row>
    <row r="79" s="40" customFormat="1" customHeight="1" spans="1:1">
      <c r="A79" s="48"/>
    </row>
    <row r="80" s="40" customFormat="1" customHeight="1" spans="1:1">
      <c r="A80" s="48"/>
    </row>
    <row r="81" s="40" customFormat="1" customHeight="1" spans="1:1">
      <c r="A81" s="48"/>
    </row>
    <row r="82" s="40" customFormat="1" customHeight="1" spans="1:1">
      <c r="A82" s="48"/>
    </row>
    <row r="83" s="40" customFormat="1" customHeight="1" spans="1:1">
      <c r="A83" s="48"/>
    </row>
    <row r="84" s="40" customFormat="1" customHeight="1" spans="1:1">
      <c r="A84" s="48"/>
    </row>
    <row r="85" s="40" customFormat="1" customHeight="1" spans="1:1">
      <c r="A85" s="48"/>
    </row>
    <row r="86" s="40" customFormat="1" customHeight="1" spans="1:1">
      <c r="A86" s="48"/>
    </row>
    <row r="87" s="40" customFormat="1" customHeight="1" spans="1:1">
      <c r="A87" s="48"/>
    </row>
    <row r="88" s="40" customFormat="1" customHeight="1" spans="1:1">
      <c r="A88" s="48"/>
    </row>
    <row r="89" s="40" customFormat="1" customHeight="1" spans="1:1">
      <c r="A89" s="48"/>
    </row>
    <row r="90" s="40" customFormat="1" customHeight="1" spans="1:1">
      <c r="A90" s="48"/>
    </row>
    <row r="91" s="40" customFormat="1" customHeight="1" spans="1:1">
      <c r="A91" s="48"/>
    </row>
    <row r="92" s="40" customFormat="1" customHeight="1" spans="1:1">
      <c r="A92" s="48"/>
    </row>
    <row r="93" s="40" customFormat="1" customHeight="1" spans="1:1">
      <c r="A93" s="48"/>
    </row>
    <row r="94" s="40" customFormat="1" customHeight="1" spans="1:1">
      <c r="A94" s="48"/>
    </row>
    <row r="95" s="40" customFormat="1" customHeight="1" spans="1:1">
      <c r="A95" s="48"/>
    </row>
    <row r="96" s="40" customFormat="1" customHeight="1" spans="1:1">
      <c r="A96" s="48"/>
    </row>
    <row r="97" s="40" customFormat="1" customHeight="1" spans="1:1">
      <c r="A97" s="48"/>
    </row>
    <row r="98" s="40" customFormat="1" customHeight="1" spans="1:1">
      <c r="A98" s="48"/>
    </row>
    <row r="99" s="40" customFormat="1" customHeight="1" spans="1:1">
      <c r="A99" s="48"/>
    </row>
    <row r="100" s="40" customFormat="1" customHeight="1" spans="1:1">
      <c r="A100" s="48"/>
    </row>
    <row r="101" s="40" customFormat="1" customHeight="1" spans="1:1">
      <c r="A101" s="48"/>
    </row>
    <row r="102" s="40" customFormat="1" customHeight="1" spans="1:1">
      <c r="A102" s="48"/>
    </row>
    <row r="103" s="40" customFormat="1" customHeight="1" spans="1:1">
      <c r="A103" s="48"/>
    </row>
    <row r="104" s="40" customFormat="1" customHeight="1" spans="1:1">
      <c r="A104" s="48"/>
    </row>
    <row r="105" s="40" customFormat="1" customHeight="1" spans="1:1">
      <c r="A105" s="48"/>
    </row>
    <row r="106" s="40" customFormat="1" customHeight="1" spans="1:1">
      <c r="A106" s="48"/>
    </row>
    <row r="107" s="40" customFormat="1" customHeight="1" spans="1:1">
      <c r="A107" s="48"/>
    </row>
    <row r="108" s="40" customFormat="1" customHeight="1" spans="1:1">
      <c r="A108" s="48"/>
    </row>
    <row r="109" s="40" customFormat="1" customHeight="1" spans="1:1">
      <c r="A109" s="48"/>
    </row>
    <row r="110" s="40" customFormat="1" customHeight="1" spans="1:1">
      <c r="A110" s="48"/>
    </row>
    <row r="111" s="40" customFormat="1" customHeight="1" spans="1:1">
      <c r="A111" s="48"/>
    </row>
    <row r="112" s="40" customFormat="1" customHeight="1" spans="1:1">
      <c r="A112" s="48"/>
    </row>
    <row r="113" s="40" customFormat="1" customHeight="1" spans="1:1">
      <c r="A113" s="48"/>
    </row>
    <row r="114" s="40" customFormat="1" customHeight="1" spans="1:1">
      <c r="A114" s="48"/>
    </row>
    <row r="115" s="40" customFormat="1" customHeight="1" spans="1:1">
      <c r="A115" s="48"/>
    </row>
    <row r="116" s="40" customFormat="1" customHeight="1" spans="1:1">
      <c r="A116" s="48"/>
    </row>
    <row r="117" s="40" customFormat="1" customHeight="1" spans="1:1">
      <c r="A117" s="48"/>
    </row>
    <row r="118" s="40" customFormat="1" customHeight="1" spans="1:1">
      <c r="A118" s="48"/>
    </row>
    <row r="119" s="40" customFormat="1" customHeight="1" spans="1:1">
      <c r="A119" s="48"/>
    </row>
    <row r="120" s="40" customFormat="1" customHeight="1" spans="1:1">
      <c r="A120" s="48"/>
    </row>
    <row r="121" s="40" customFormat="1" customHeight="1" spans="1:1">
      <c r="A121" s="48"/>
    </row>
    <row r="122" s="40" customFormat="1" customHeight="1" spans="1:1">
      <c r="A122" s="48"/>
    </row>
    <row r="123" s="40" customFormat="1" customHeight="1" spans="1:1">
      <c r="A123" s="48"/>
    </row>
    <row r="124" s="40" customFormat="1" customHeight="1" spans="1:1">
      <c r="A124" s="48"/>
    </row>
    <row r="125" s="40" customFormat="1" customHeight="1" spans="1:1">
      <c r="A125" s="48"/>
    </row>
    <row r="126" s="40" customFormat="1" customHeight="1" spans="1:1">
      <c r="A126" s="48"/>
    </row>
    <row r="127" s="40" customFormat="1" customHeight="1" spans="1:1">
      <c r="A127" s="48"/>
    </row>
    <row r="128" s="40" customFormat="1" customHeight="1" spans="1:1">
      <c r="A128" s="48"/>
    </row>
    <row r="129" s="40" customFormat="1" customHeight="1" spans="1:1">
      <c r="A129" s="48"/>
    </row>
    <row r="130" s="40" customFormat="1" customHeight="1" spans="1:1">
      <c r="A130" s="48"/>
    </row>
    <row r="131" s="40" customFormat="1" customHeight="1" spans="1:1">
      <c r="A131" s="48"/>
    </row>
    <row r="132" s="40" customFormat="1" customHeight="1" spans="1:1">
      <c r="A132" s="48"/>
    </row>
    <row r="133" s="40" customFormat="1" customHeight="1" spans="1:1">
      <c r="A133" s="48"/>
    </row>
    <row r="134" s="40" customFormat="1" customHeight="1" spans="1:1">
      <c r="A134" s="48"/>
    </row>
    <row r="135" s="40" customFormat="1" customHeight="1" spans="1:1">
      <c r="A135" s="48"/>
    </row>
    <row r="136" s="40" customFormat="1" customHeight="1" spans="1:1">
      <c r="A136" s="48"/>
    </row>
    <row r="137" s="40" customFormat="1" customHeight="1" spans="1:1">
      <c r="A137" s="48"/>
    </row>
    <row r="138" s="40" customFormat="1" customHeight="1" spans="1:1">
      <c r="A138" s="48"/>
    </row>
    <row r="139" s="40" customFormat="1" customHeight="1" spans="1:1">
      <c r="A139" s="48"/>
    </row>
    <row r="140" s="40" customFormat="1" customHeight="1" spans="1:1">
      <c r="A140" s="48"/>
    </row>
    <row r="141" s="40" customFormat="1" customHeight="1" spans="1:1">
      <c r="A141" s="48"/>
    </row>
    <row r="142" s="40" customFormat="1" customHeight="1" spans="1:1">
      <c r="A142" s="48"/>
    </row>
    <row r="143" s="40" customFormat="1" customHeight="1" spans="1:1">
      <c r="A143" s="48"/>
    </row>
    <row r="144" s="40" customFormat="1" customHeight="1" spans="1:1">
      <c r="A144" s="48"/>
    </row>
    <row r="145" s="40" customFormat="1" customHeight="1" spans="1:1">
      <c r="A145" s="48"/>
    </row>
    <row r="146" s="40" customFormat="1" customHeight="1" spans="1:1">
      <c r="A146" s="48"/>
    </row>
    <row r="147" s="40" customFormat="1" customHeight="1" spans="1:1">
      <c r="A147" s="48"/>
    </row>
    <row r="148" s="40" customFormat="1" customHeight="1" spans="1:1">
      <c r="A148" s="48"/>
    </row>
    <row r="149" s="40" customFormat="1" customHeight="1" spans="1:1">
      <c r="A149" s="48"/>
    </row>
    <row r="150" s="40" customFormat="1" customHeight="1" spans="1:1">
      <c r="A150" s="48"/>
    </row>
    <row r="151" s="40" customFormat="1" customHeight="1" spans="1:1">
      <c r="A151" s="48"/>
    </row>
    <row r="152" s="40" customFormat="1" customHeight="1" spans="1:1">
      <c r="A152" s="48"/>
    </row>
    <row r="153" s="40" customFormat="1" customHeight="1" spans="1:1">
      <c r="A153" s="48"/>
    </row>
    <row r="154" s="40" customFormat="1" customHeight="1" spans="1:1">
      <c r="A154" s="48"/>
    </row>
    <row r="155" s="40" customFormat="1" customHeight="1" spans="1:1">
      <c r="A155" s="48"/>
    </row>
    <row r="156" s="40" customFormat="1" customHeight="1" spans="1:1">
      <c r="A156" s="48"/>
    </row>
    <row r="157" s="40" customFormat="1" customHeight="1" spans="1:1">
      <c r="A157" s="48"/>
    </row>
    <row r="158" s="40" customFormat="1" customHeight="1" spans="1:1">
      <c r="A158" s="48"/>
    </row>
    <row r="159" s="40" customFormat="1" customHeight="1" spans="1:1">
      <c r="A159" s="48"/>
    </row>
    <row r="160" s="40" customFormat="1" customHeight="1" spans="1:1">
      <c r="A160" s="48"/>
    </row>
    <row r="161" s="40" customFormat="1" customHeight="1" spans="1:1">
      <c r="A161" s="48"/>
    </row>
    <row r="162" s="40" customFormat="1" customHeight="1" spans="1:1">
      <c r="A162" s="48"/>
    </row>
    <row r="163" s="40" customFormat="1" customHeight="1" spans="1:1">
      <c r="A163" s="48"/>
    </row>
    <row r="164" s="40" customFormat="1" customHeight="1" spans="1:1">
      <c r="A164" s="48"/>
    </row>
    <row r="165" s="40" customFormat="1" customHeight="1" spans="1:1">
      <c r="A165" s="48"/>
    </row>
    <row r="166" s="40" customFormat="1" customHeight="1" spans="1:1">
      <c r="A166" s="48"/>
    </row>
    <row r="167" s="40" customFormat="1" customHeight="1" spans="1:1">
      <c r="A167" s="48"/>
    </row>
    <row r="168" s="40" customFormat="1" customHeight="1" spans="1:1">
      <c r="A168" s="48"/>
    </row>
    <row r="169" s="40" customFormat="1" customHeight="1" spans="1:1">
      <c r="A169" s="48"/>
    </row>
    <row r="170" s="40" customFormat="1" customHeight="1" spans="1:1">
      <c r="A170" s="48"/>
    </row>
    <row r="171" s="40" customFormat="1" customHeight="1" spans="1:1">
      <c r="A171" s="48"/>
    </row>
    <row r="172" s="40" customFormat="1" customHeight="1" spans="1:1">
      <c r="A172" s="48"/>
    </row>
    <row r="173" s="40" customFormat="1" customHeight="1" spans="1:1">
      <c r="A173" s="48"/>
    </row>
    <row r="174" s="40" customFormat="1" customHeight="1" spans="1:1">
      <c r="A174" s="48"/>
    </row>
    <row r="175" s="40" customFormat="1" customHeight="1" spans="1:1">
      <c r="A175" s="48"/>
    </row>
    <row r="176" s="40" customFormat="1" customHeight="1" spans="1:1">
      <c r="A176" s="48"/>
    </row>
    <row r="177" s="40" customFormat="1" customHeight="1" spans="1:1">
      <c r="A177" s="48"/>
    </row>
    <row r="178" s="40" customFormat="1" customHeight="1" spans="1:1">
      <c r="A178" s="48"/>
    </row>
    <row r="179" s="40" customFormat="1" customHeight="1" spans="1:1">
      <c r="A179" s="48"/>
    </row>
    <row r="180" s="40" customFormat="1" customHeight="1" spans="1:1">
      <c r="A180" s="48"/>
    </row>
    <row r="181" s="40" customFormat="1" customHeight="1" spans="1:1">
      <c r="A181" s="48"/>
    </row>
    <row r="182" s="40" customFormat="1" customHeight="1" spans="1:1">
      <c r="A182" s="48"/>
    </row>
    <row r="183" s="40" customFormat="1" customHeight="1" spans="1:1">
      <c r="A183" s="48"/>
    </row>
    <row r="184" s="40" customFormat="1" customHeight="1" spans="1:1">
      <c r="A184" s="48"/>
    </row>
    <row r="185" s="40" customFormat="1" customHeight="1" spans="1:1">
      <c r="A185" s="48"/>
    </row>
    <row r="186" s="40" customFormat="1" customHeight="1" spans="1:1">
      <c r="A186" s="48"/>
    </row>
    <row r="187" s="40" customFormat="1" customHeight="1" spans="1:1">
      <c r="A187" s="48"/>
    </row>
    <row r="188" s="40" customFormat="1" customHeight="1" spans="1:1">
      <c r="A188" s="48"/>
    </row>
    <row r="189" s="40" customFormat="1" customHeight="1" spans="1:1">
      <c r="A189" s="48"/>
    </row>
    <row r="190" s="40" customFormat="1" customHeight="1" spans="1:1">
      <c r="A190" s="48"/>
    </row>
    <row r="191" s="40" customFormat="1" customHeight="1" spans="1:1">
      <c r="A191" s="48"/>
    </row>
    <row r="192" s="40" customFormat="1" customHeight="1" spans="1:1">
      <c r="A192" s="48"/>
    </row>
    <row r="193" s="40" customFormat="1" customHeight="1" spans="1:1">
      <c r="A193" s="48"/>
    </row>
    <row r="194" s="40" customFormat="1" customHeight="1" spans="1:1">
      <c r="A194" s="48"/>
    </row>
    <row r="195" s="40" customFormat="1" customHeight="1" spans="1:1">
      <c r="A195" s="48"/>
    </row>
    <row r="196" s="40" customFormat="1" customHeight="1" spans="1:1">
      <c r="A196" s="48"/>
    </row>
    <row r="197" s="40" customFormat="1" customHeight="1" spans="1:1">
      <c r="A197" s="48"/>
    </row>
    <row r="198" s="40" customFormat="1" customHeight="1" spans="1:1">
      <c r="A198" s="48"/>
    </row>
    <row r="199" s="40" customFormat="1" customHeight="1" spans="1:1">
      <c r="A199" s="48"/>
    </row>
    <row r="200" s="40" customFormat="1" customHeight="1" spans="1:1">
      <c r="A200" s="48"/>
    </row>
    <row r="201" s="40" customFormat="1" customHeight="1" spans="1:1">
      <c r="A201" s="48"/>
    </row>
    <row r="202" s="40" customFormat="1" customHeight="1" spans="1:1">
      <c r="A202" s="48"/>
    </row>
    <row r="203" s="40" customFormat="1" customHeight="1" spans="1:1">
      <c r="A203" s="48"/>
    </row>
    <row r="204" s="40" customFormat="1" customHeight="1" spans="1:1">
      <c r="A204" s="48"/>
    </row>
    <row r="205" s="40" customFormat="1" customHeight="1" spans="1:1">
      <c r="A205" s="48"/>
    </row>
    <row r="206" s="40" customFormat="1" customHeight="1" spans="1:1">
      <c r="A206" s="48"/>
    </row>
    <row r="207" s="40" customFormat="1" customHeight="1" spans="1:1">
      <c r="A207" s="48"/>
    </row>
    <row r="208" s="40" customFormat="1" customHeight="1" spans="1:1">
      <c r="A208" s="48"/>
    </row>
    <row r="209" s="40" customFormat="1" customHeight="1" spans="1:1">
      <c r="A209" s="48"/>
    </row>
    <row r="210" s="40" customFormat="1" customHeight="1" spans="1:1">
      <c r="A210" s="48"/>
    </row>
    <row r="211" s="40" customFormat="1" customHeight="1" spans="1:1">
      <c r="A211" s="48"/>
    </row>
    <row r="212" s="40" customFormat="1" customHeight="1" spans="1:1">
      <c r="A212" s="48"/>
    </row>
    <row r="213" s="40" customFormat="1" customHeight="1" spans="1:1">
      <c r="A213" s="48"/>
    </row>
    <row r="214" s="40" customFormat="1" customHeight="1" spans="1:1">
      <c r="A214" s="48"/>
    </row>
    <row r="215" s="40" customFormat="1" customHeight="1" spans="1:1">
      <c r="A215" s="48"/>
    </row>
    <row r="216" s="40" customFormat="1" customHeight="1" spans="1:1">
      <c r="A216" s="48"/>
    </row>
    <row r="217" s="40" customFormat="1" customHeight="1" spans="1:1">
      <c r="A217" s="48"/>
    </row>
    <row r="218" s="40" customFormat="1" customHeight="1" spans="1:1">
      <c r="A218" s="48"/>
    </row>
    <row r="219" s="40" customFormat="1" customHeight="1" spans="1:1">
      <c r="A219" s="48"/>
    </row>
    <row r="220" s="40" customFormat="1" customHeight="1" spans="1:1">
      <c r="A220" s="48"/>
    </row>
    <row r="221" s="40" customFormat="1" customHeight="1" spans="1:1">
      <c r="A221" s="48"/>
    </row>
    <row r="222" s="40" customFormat="1" customHeight="1" spans="1:1">
      <c r="A222" s="48"/>
    </row>
    <row r="223" s="40" customFormat="1" customHeight="1" spans="1:1">
      <c r="A223" s="48"/>
    </row>
    <row r="224" s="40" customFormat="1" customHeight="1" spans="1:1">
      <c r="A224" s="48"/>
    </row>
    <row r="225" s="40" customFormat="1" customHeight="1" spans="1:1">
      <c r="A225" s="48"/>
    </row>
    <row r="226" s="40" customFormat="1" customHeight="1" spans="1:1">
      <c r="A226" s="48"/>
    </row>
    <row r="227" s="40" customFormat="1" customHeight="1" spans="1:1">
      <c r="A227" s="48"/>
    </row>
    <row r="228" s="40" customFormat="1" customHeight="1" spans="1:1">
      <c r="A228" s="48"/>
    </row>
    <row r="229" s="40" customFormat="1" customHeight="1" spans="1:1">
      <c r="A229" s="48"/>
    </row>
    <row r="230" s="40" customFormat="1" customHeight="1" spans="1:1">
      <c r="A230" s="48"/>
    </row>
    <row r="231" s="40" customFormat="1" customHeight="1" spans="1:1">
      <c r="A231" s="48"/>
    </row>
    <row r="232" s="40" customFormat="1" customHeight="1" spans="1:1">
      <c r="A232" s="48"/>
    </row>
    <row r="233" s="40" customFormat="1" customHeight="1" spans="1:1">
      <c r="A233" s="48"/>
    </row>
    <row r="234" s="40" customFormat="1" customHeight="1" spans="1:1">
      <c r="A234" s="48"/>
    </row>
    <row r="235" s="40" customFormat="1" customHeight="1" spans="1:1">
      <c r="A235" s="48"/>
    </row>
    <row r="236" s="40" customFormat="1" customHeight="1" spans="1:1">
      <c r="A236" s="48"/>
    </row>
    <row r="237" s="40" customFormat="1" customHeight="1" spans="1:1">
      <c r="A237" s="48"/>
    </row>
    <row r="238" s="40" customFormat="1" customHeight="1" spans="1:1">
      <c r="A238" s="48"/>
    </row>
    <row r="239" s="40" customFormat="1" customHeight="1" spans="1:1">
      <c r="A239" s="48"/>
    </row>
    <row r="240" s="40" customFormat="1" customHeight="1" spans="1:1">
      <c r="A240" s="48"/>
    </row>
    <row r="241" s="40" customFormat="1" customHeight="1" spans="1:1">
      <c r="A241" s="48"/>
    </row>
    <row r="242" s="40" customFormat="1" customHeight="1" spans="1:1">
      <c r="A242" s="48"/>
    </row>
    <row r="243" s="40" customFormat="1" customHeight="1" spans="1:1">
      <c r="A243" s="48"/>
    </row>
    <row r="244" s="40" customFormat="1" customHeight="1" spans="1:1">
      <c r="A244" s="48"/>
    </row>
    <row r="245" s="40" customFormat="1" customHeight="1" spans="1:1">
      <c r="A245" s="48"/>
    </row>
    <row r="246" s="40" customFormat="1" customHeight="1" spans="1:1">
      <c r="A246" s="48"/>
    </row>
    <row r="247" s="40" customFormat="1" customHeight="1" spans="1:1">
      <c r="A247" s="48"/>
    </row>
    <row r="248" s="40" customFormat="1" customHeight="1" spans="1:1">
      <c r="A248" s="48"/>
    </row>
    <row r="249" s="40" customFormat="1" customHeight="1" spans="1:1">
      <c r="A249" s="48"/>
    </row>
    <row r="250" s="40" customFormat="1" customHeight="1" spans="1:1">
      <c r="A250" s="48"/>
    </row>
    <row r="251" s="40" customFormat="1" customHeight="1" spans="1:1">
      <c r="A251" s="48"/>
    </row>
    <row r="252" s="40" customFormat="1" customHeight="1" spans="1:1">
      <c r="A252" s="48"/>
    </row>
    <row r="253" s="40" customFormat="1" customHeight="1" spans="1:1">
      <c r="A253" s="48"/>
    </row>
    <row r="254" s="40" customFormat="1" customHeight="1" spans="1:1">
      <c r="A254" s="48"/>
    </row>
    <row r="255" s="40" customFormat="1" customHeight="1" spans="1:1">
      <c r="A255" s="48"/>
    </row>
    <row r="256" s="40" customFormat="1" customHeight="1" spans="1:1">
      <c r="A256" s="48"/>
    </row>
    <row r="257" s="40" customFormat="1" customHeight="1" spans="1:1">
      <c r="A257" s="48"/>
    </row>
    <row r="258" s="40" customFormat="1" customHeight="1" spans="1:1">
      <c r="A258" s="48"/>
    </row>
    <row r="259" s="40" customFormat="1" customHeight="1" spans="1:1">
      <c r="A259" s="48"/>
    </row>
    <row r="260" s="40" customFormat="1" customHeight="1" spans="1:1">
      <c r="A260" s="48"/>
    </row>
    <row r="261" s="40" customFormat="1" customHeight="1" spans="1:1">
      <c r="A261" s="48"/>
    </row>
    <row r="262" s="40" customFormat="1" customHeight="1" spans="1:1">
      <c r="A262" s="48"/>
    </row>
    <row r="263" s="40" customFormat="1" customHeight="1" spans="1:1">
      <c r="A263" s="48"/>
    </row>
    <row r="264" s="40" customFormat="1" customHeight="1" spans="1:1">
      <c r="A264" s="48"/>
    </row>
    <row r="265" s="40" customFormat="1" customHeight="1" spans="1:1">
      <c r="A265" s="48"/>
    </row>
    <row r="266" s="40" customFormat="1" customHeight="1" spans="1:1">
      <c r="A266" s="48"/>
    </row>
    <row r="267" s="40" customFormat="1" customHeight="1" spans="1:1">
      <c r="A267" s="48"/>
    </row>
    <row r="268" s="40" customFormat="1" customHeight="1" spans="1:1">
      <c r="A268" s="48"/>
    </row>
    <row r="269" s="40" customFormat="1" customHeight="1" spans="1:1">
      <c r="A269" s="48"/>
    </row>
    <row r="270" s="40" customFormat="1" customHeight="1" spans="1:1">
      <c r="A270" s="48"/>
    </row>
    <row r="271" s="40" customFormat="1" customHeight="1" spans="1:1">
      <c r="A271" s="48"/>
    </row>
    <row r="272" s="40" customFormat="1" customHeight="1" spans="1:1">
      <c r="A272" s="48"/>
    </row>
    <row r="273" s="40" customFormat="1" customHeight="1" spans="1:1">
      <c r="A273" s="48"/>
    </row>
    <row r="274" s="40" customFormat="1" customHeight="1" spans="1:1">
      <c r="A274" s="48"/>
    </row>
    <row r="275" s="40" customFormat="1" customHeight="1" spans="1:1">
      <c r="A275" s="48"/>
    </row>
    <row r="276" s="40" customFormat="1" customHeight="1" spans="1:1">
      <c r="A276" s="48"/>
    </row>
    <row r="277" s="40" customFormat="1" customHeight="1" spans="1:1">
      <c r="A277" s="48"/>
    </row>
    <row r="278" s="40" customFormat="1" customHeight="1" spans="1:1">
      <c r="A278" s="48"/>
    </row>
    <row r="279" s="40" customFormat="1" customHeight="1" spans="1:1">
      <c r="A279" s="48"/>
    </row>
    <row r="280" s="40" customFormat="1" customHeight="1" spans="1:1">
      <c r="A280" s="48"/>
    </row>
    <row r="281" s="40" customFormat="1" customHeight="1" spans="1:1">
      <c r="A281" s="48"/>
    </row>
    <row r="282" s="40" customFormat="1" customHeight="1" spans="1:1">
      <c r="A282" s="48"/>
    </row>
    <row r="283" s="40" customFormat="1" customHeight="1" spans="1:1">
      <c r="A283" s="48"/>
    </row>
    <row r="284" s="40" customFormat="1" customHeight="1" spans="1:1">
      <c r="A284" s="48"/>
    </row>
    <row r="285" s="40" customFormat="1" customHeight="1" spans="1:1">
      <c r="A285" s="48"/>
    </row>
    <row r="286" s="40" customFormat="1" customHeight="1" spans="1:1">
      <c r="A286" s="48"/>
    </row>
    <row r="287" s="40" customFormat="1" customHeight="1" spans="1:1">
      <c r="A287" s="48"/>
    </row>
    <row r="288" s="40" customFormat="1" customHeight="1" spans="1:1">
      <c r="A288" s="48"/>
    </row>
    <row r="289" s="40" customFormat="1" customHeight="1" spans="1:1">
      <c r="A289" s="48"/>
    </row>
    <row r="290" s="40" customFormat="1" customHeight="1" spans="1:1">
      <c r="A290" s="48"/>
    </row>
    <row r="291" s="40" customFormat="1" customHeight="1" spans="1:1">
      <c r="A291" s="48"/>
    </row>
    <row r="292" s="40" customFormat="1" customHeight="1" spans="1:1">
      <c r="A292" s="48"/>
    </row>
    <row r="293" s="40" customFormat="1" customHeight="1" spans="1:1">
      <c r="A293" s="48"/>
    </row>
    <row r="294" s="40" customFormat="1" customHeight="1" spans="1:1">
      <c r="A294" s="48"/>
    </row>
    <row r="295" s="40" customFormat="1" customHeight="1" spans="1:1">
      <c r="A295" s="48"/>
    </row>
    <row r="296" s="40" customFormat="1" customHeight="1" spans="1:1">
      <c r="A296" s="48"/>
    </row>
    <row r="297" s="40" customFormat="1" customHeight="1" spans="1:1">
      <c r="A297" s="48"/>
    </row>
    <row r="298" s="40" customFormat="1" customHeight="1" spans="1:1">
      <c r="A298" s="48"/>
    </row>
    <row r="299" s="40" customFormat="1" customHeight="1" spans="1:1">
      <c r="A299" s="48"/>
    </row>
    <row r="300" s="40" customFormat="1" customHeight="1" spans="1:1">
      <c r="A300" s="48"/>
    </row>
    <row r="301" s="40" customFormat="1" customHeight="1" spans="1:1">
      <c r="A301" s="48"/>
    </row>
    <row r="302" s="40" customFormat="1" customHeight="1" spans="1:1">
      <c r="A302" s="48"/>
    </row>
    <row r="303" s="40" customFormat="1" customHeight="1" spans="1:1">
      <c r="A303" s="48"/>
    </row>
    <row r="304" s="40" customFormat="1" customHeight="1" spans="1:1">
      <c r="A304" s="48"/>
    </row>
    <row r="305" s="40" customFormat="1" customHeight="1" spans="1:1">
      <c r="A305" s="48"/>
    </row>
    <row r="306" s="40" customFormat="1" customHeight="1" spans="1:1">
      <c r="A306" s="48"/>
    </row>
    <row r="307" s="40" customFormat="1" customHeight="1" spans="1:1">
      <c r="A307" s="48"/>
    </row>
    <row r="308" s="40" customFormat="1" customHeight="1" spans="1:1">
      <c r="A308" s="48"/>
    </row>
    <row r="309" s="40" customFormat="1" customHeight="1" spans="1:1">
      <c r="A309" s="48"/>
    </row>
    <row r="310" s="40" customFormat="1" customHeight="1" spans="1:1">
      <c r="A310" s="48"/>
    </row>
    <row r="311" s="40" customFormat="1" customHeight="1" spans="1:1">
      <c r="A311" s="48"/>
    </row>
    <row r="312" s="40" customFormat="1" customHeight="1" spans="1:1">
      <c r="A312" s="48"/>
    </row>
    <row r="313" s="40" customFormat="1" customHeight="1" spans="1:1">
      <c r="A313" s="48"/>
    </row>
    <row r="314" s="40" customFormat="1" customHeight="1" spans="1:1">
      <c r="A314" s="48"/>
    </row>
    <row r="315" s="40" customFormat="1" customHeight="1" spans="1:1">
      <c r="A315" s="48"/>
    </row>
    <row r="316" s="40" customFormat="1" customHeight="1" spans="1:1">
      <c r="A316" s="48"/>
    </row>
    <row r="317" s="40" customFormat="1" customHeight="1" spans="1:1">
      <c r="A317" s="48"/>
    </row>
    <row r="318" s="40" customFormat="1" customHeight="1" spans="1:1">
      <c r="A318" s="48"/>
    </row>
    <row r="319" s="40" customFormat="1" customHeight="1" spans="1:1">
      <c r="A319" s="48"/>
    </row>
    <row r="320" s="40" customFormat="1" customHeight="1" spans="1:1">
      <c r="A320" s="48"/>
    </row>
    <row r="321" s="40" customFormat="1" customHeight="1" spans="1:1">
      <c r="A321" s="48"/>
    </row>
    <row r="322" s="40" customFormat="1" customHeight="1" spans="1:1">
      <c r="A322" s="48"/>
    </row>
    <row r="323" s="40" customFormat="1" customHeight="1" spans="1:1">
      <c r="A323" s="48"/>
    </row>
    <row r="324" s="40" customFormat="1" customHeight="1" spans="1:1">
      <c r="A324" s="48"/>
    </row>
    <row r="325" s="40" customFormat="1" customHeight="1" spans="1:1">
      <c r="A325" s="48"/>
    </row>
    <row r="326" s="40" customFormat="1" customHeight="1" spans="1:1">
      <c r="A326" s="48"/>
    </row>
    <row r="327" s="40" customFormat="1" customHeight="1" spans="1:1">
      <c r="A327" s="48"/>
    </row>
    <row r="328" s="40" customFormat="1" customHeight="1" spans="1:1">
      <c r="A328" s="48"/>
    </row>
    <row r="329" s="40" customFormat="1" customHeight="1" spans="1:1">
      <c r="A329" s="48"/>
    </row>
    <row r="330" s="40" customFormat="1" customHeight="1" spans="1:1">
      <c r="A330" s="48"/>
    </row>
    <row r="331" s="40" customFormat="1" customHeight="1" spans="1:1">
      <c r="A331" s="48"/>
    </row>
    <row r="332" s="40" customFormat="1" customHeight="1" spans="1:1">
      <c r="A332" s="48"/>
    </row>
    <row r="333" s="40" customFormat="1" customHeight="1" spans="1:1">
      <c r="A333" s="48"/>
    </row>
    <row r="334" s="40" customFormat="1" customHeight="1" spans="1:1">
      <c r="A334" s="48"/>
    </row>
    <row r="335" s="40" customFormat="1" customHeight="1" spans="1:1">
      <c r="A335" s="48"/>
    </row>
    <row r="336" s="40" customFormat="1" customHeight="1" spans="1:1">
      <c r="A336" s="48"/>
    </row>
    <row r="337" s="40" customFormat="1" customHeight="1" spans="1:1">
      <c r="A337" s="48"/>
    </row>
    <row r="338" s="40" customFormat="1" customHeight="1" spans="1:1">
      <c r="A338" s="48"/>
    </row>
    <row r="339" s="40" customFormat="1" customHeight="1" spans="1:1">
      <c r="A339" s="48"/>
    </row>
    <row r="340" s="40" customFormat="1" customHeight="1" spans="1:1">
      <c r="A340" s="48"/>
    </row>
    <row r="341" s="40" customFormat="1" customHeight="1" spans="1:1">
      <c r="A341" s="48"/>
    </row>
    <row r="342" s="40" customFormat="1" customHeight="1" spans="1:1">
      <c r="A342" s="48"/>
    </row>
    <row r="343" s="40" customFormat="1" customHeight="1" spans="1:1">
      <c r="A343" s="48"/>
    </row>
    <row r="344" s="40" customFormat="1" customHeight="1" spans="1:1">
      <c r="A344" s="48"/>
    </row>
    <row r="345" s="40" customFormat="1" customHeight="1" spans="1:1">
      <c r="A345" s="48"/>
    </row>
    <row r="346" s="40" customFormat="1" customHeight="1" spans="1:1">
      <c r="A346" s="48"/>
    </row>
    <row r="347" s="40" customFormat="1" customHeight="1" spans="1:1">
      <c r="A347" s="48"/>
    </row>
    <row r="348" s="40" customFormat="1" customHeight="1" spans="1:1">
      <c r="A348" s="48"/>
    </row>
    <row r="349" s="40" customFormat="1" customHeight="1" spans="1:1">
      <c r="A349" s="48"/>
    </row>
    <row r="350" s="40" customFormat="1" customHeight="1" spans="1:1">
      <c r="A350" s="48"/>
    </row>
    <row r="351" s="40" customFormat="1" customHeight="1" spans="1:1">
      <c r="A351" s="48"/>
    </row>
    <row r="352" s="40" customFormat="1" customHeight="1" spans="1:1">
      <c r="A352" s="48"/>
    </row>
    <row r="353" s="40" customFormat="1" customHeight="1" spans="1:1">
      <c r="A353" s="48"/>
    </row>
    <row r="354" s="40" customFormat="1" customHeight="1" spans="1:1">
      <c r="A354" s="48"/>
    </row>
    <row r="355" s="40" customFormat="1" customHeight="1" spans="1:1">
      <c r="A355" s="48"/>
    </row>
    <row r="356" s="40" customFormat="1" customHeight="1" spans="1:1">
      <c r="A356" s="48"/>
    </row>
    <row r="357" s="40" customFormat="1" customHeight="1" spans="1:1">
      <c r="A357" s="48"/>
    </row>
    <row r="358" s="40" customFormat="1" customHeight="1" spans="1:1">
      <c r="A358" s="48"/>
    </row>
    <row r="359" s="40" customFormat="1" customHeight="1" spans="1:1">
      <c r="A359" s="48"/>
    </row>
    <row r="360" s="40" customFormat="1" customHeight="1" spans="1:1">
      <c r="A360" s="48"/>
    </row>
    <row r="361" s="40" customFormat="1" customHeight="1" spans="1:1">
      <c r="A361" s="48"/>
    </row>
    <row r="362" s="40" customFormat="1" customHeight="1" spans="1:1">
      <c r="A362" s="48"/>
    </row>
    <row r="363" s="40" customFormat="1" customHeight="1" spans="1:1">
      <c r="A363" s="48"/>
    </row>
    <row r="364" s="40" customFormat="1" customHeight="1" spans="1:1">
      <c r="A364" s="48"/>
    </row>
    <row r="365" s="40" customFormat="1" customHeight="1" spans="1:1">
      <c r="A365" s="48"/>
    </row>
    <row r="366" s="40" customFormat="1" customHeight="1" spans="1:1">
      <c r="A366" s="48"/>
    </row>
    <row r="367" s="40" customFormat="1" customHeight="1" spans="1:1">
      <c r="A367" s="48"/>
    </row>
    <row r="368" s="40" customFormat="1" customHeight="1" spans="1:1">
      <c r="A368" s="48"/>
    </row>
    <row r="369" s="40" customFormat="1" customHeight="1" spans="1:1">
      <c r="A369" s="48"/>
    </row>
    <row r="370" s="40" customFormat="1" customHeight="1" spans="1:1">
      <c r="A370" s="48"/>
    </row>
    <row r="371" s="40" customFormat="1" customHeight="1" spans="1:1">
      <c r="A371" s="48"/>
    </row>
    <row r="372" s="40" customFormat="1" customHeight="1" spans="1:1">
      <c r="A372" s="48"/>
    </row>
    <row r="373" s="40" customFormat="1" customHeight="1" spans="1:1">
      <c r="A373" s="48"/>
    </row>
    <row r="374" s="40" customFormat="1" customHeight="1" spans="1:1">
      <c r="A374" s="48"/>
    </row>
    <row r="375" s="40" customFormat="1" customHeight="1" spans="1:1">
      <c r="A375" s="48"/>
    </row>
    <row r="376" s="40" customFormat="1" customHeight="1" spans="1:1">
      <c r="A376" s="48"/>
    </row>
    <row r="377" s="40" customFormat="1" customHeight="1" spans="1:1">
      <c r="A377" s="48"/>
    </row>
    <row r="378" s="40" customFormat="1" customHeight="1" spans="1:1">
      <c r="A378" s="48"/>
    </row>
    <row r="379" s="40" customFormat="1" customHeight="1" spans="1:1">
      <c r="A379" s="48"/>
    </row>
    <row r="380" s="40" customFormat="1" customHeight="1" spans="1:1">
      <c r="A380" s="48"/>
    </row>
    <row r="381" s="40" customFormat="1" customHeight="1" spans="1:1">
      <c r="A381" s="48"/>
    </row>
    <row r="382" s="40" customFormat="1" customHeight="1" spans="1:1">
      <c r="A382" s="48"/>
    </row>
    <row r="383" s="40" customFormat="1" customHeight="1" spans="1:1">
      <c r="A383" s="48"/>
    </row>
    <row r="384" s="40" customFormat="1" customHeight="1" spans="1:1">
      <c r="A384" s="48"/>
    </row>
    <row r="385" s="40" customFormat="1" customHeight="1" spans="1:1">
      <c r="A385" s="48"/>
    </row>
    <row r="386" s="40" customFormat="1" customHeight="1" spans="1:1">
      <c r="A386" s="48"/>
    </row>
    <row r="387" s="40" customFormat="1" customHeight="1" spans="1:1">
      <c r="A387" s="48"/>
    </row>
    <row r="388" s="40" customFormat="1" customHeight="1" spans="1:1">
      <c r="A388" s="48"/>
    </row>
    <row r="389" s="40" customFormat="1" customHeight="1" spans="1:1">
      <c r="A389" s="48"/>
    </row>
    <row r="390" s="40" customFormat="1" customHeight="1" spans="1:1">
      <c r="A390" s="48"/>
    </row>
    <row r="391" s="40" customFormat="1" customHeight="1" spans="1:1">
      <c r="A391" s="48"/>
    </row>
    <row r="392" s="40" customFormat="1" customHeight="1" spans="1:1">
      <c r="A392" s="48"/>
    </row>
    <row r="393" s="40" customFormat="1" customHeight="1" spans="1:1">
      <c r="A393" s="48"/>
    </row>
    <row r="394" s="40" customFormat="1" customHeight="1" spans="1:1">
      <c r="A394" s="48"/>
    </row>
    <row r="395" s="40" customFormat="1" customHeight="1" spans="1:1">
      <c r="A395" s="48"/>
    </row>
    <row r="396" s="40" customFormat="1" customHeight="1" spans="1:1">
      <c r="A396" s="48"/>
    </row>
    <row r="397" s="40" customFormat="1" customHeight="1" spans="1:1">
      <c r="A397" s="48"/>
    </row>
    <row r="398" s="40" customFormat="1" customHeight="1" spans="1:1">
      <c r="A398" s="48"/>
    </row>
    <row r="399" s="40" customFormat="1" customHeight="1" spans="1:1">
      <c r="A399" s="48"/>
    </row>
    <row r="400" s="40" customFormat="1" customHeight="1" spans="1:1">
      <c r="A400" s="48"/>
    </row>
    <row r="401" s="40" customFormat="1" customHeight="1" spans="1:1">
      <c r="A401" s="48"/>
    </row>
    <row r="402" s="40" customFormat="1" customHeight="1" spans="1:1">
      <c r="A402" s="48"/>
    </row>
    <row r="403" s="40" customFormat="1" customHeight="1" spans="1:1">
      <c r="A403" s="48"/>
    </row>
    <row r="404" s="40" customFormat="1" customHeight="1" spans="1:1">
      <c r="A404" s="48"/>
    </row>
    <row r="405" s="40" customFormat="1" customHeight="1" spans="1:1">
      <c r="A405" s="48"/>
    </row>
    <row r="406" s="40" customFormat="1" customHeight="1" spans="1:1">
      <c r="A406" s="48"/>
    </row>
    <row r="407" s="40" customFormat="1" customHeight="1" spans="1:1">
      <c r="A407" s="48"/>
    </row>
    <row r="408" s="40" customFormat="1" customHeight="1" spans="1:1">
      <c r="A408" s="48"/>
    </row>
    <row r="409" s="40" customFormat="1" customHeight="1" spans="1:1">
      <c r="A409" s="48"/>
    </row>
    <row r="410" s="40" customFormat="1" customHeight="1" spans="1:1">
      <c r="A410" s="48"/>
    </row>
    <row r="411" s="40" customFormat="1" customHeight="1" spans="1:1">
      <c r="A411" s="48"/>
    </row>
    <row r="412" s="40" customFormat="1" customHeight="1" spans="1:1">
      <c r="A412" s="48"/>
    </row>
    <row r="413" s="40" customFormat="1" customHeight="1" spans="1:1">
      <c r="A413" s="48"/>
    </row>
    <row r="414" s="40" customFormat="1" customHeight="1" spans="1:1">
      <c r="A414" s="48"/>
    </row>
    <row r="415" s="40" customFormat="1" customHeight="1" spans="1:1">
      <c r="A415" s="48"/>
    </row>
    <row r="416" s="40" customFormat="1" customHeight="1" spans="1:1">
      <c r="A416" s="48"/>
    </row>
    <row r="417" s="40" customFormat="1" customHeight="1" spans="1:1">
      <c r="A417" s="48"/>
    </row>
    <row r="418" s="40" customFormat="1" customHeight="1" spans="1:1">
      <c r="A418" s="48"/>
    </row>
    <row r="419" s="40" customFormat="1" customHeight="1" spans="1:1">
      <c r="A419" s="48"/>
    </row>
    <row r="420" s="40" customFormat="1" customHeight="1" spans="1:1">
      <c r="A420" s="48"/>
    </row>
    <row r="421" s="40" customFormat="1" customHeight="1" spans="1:1">
      <c r="A421" s="48"/>
    </row>
    <row r="422" s="40" customFormat="1" customHeight="1" spans="1:1">
      <c r="A422" s="48"/>
    </row>
    <row r="423" s="40" customFormat="1" customHeight="1" spans="1:1">
      <c r="A423" s="48"/>
    </row>
    <row r="424" s="40" customFormat="1" customHeight="1" spans="1:1">
      <c r="A424" s="48"/>
    </row>
    <row r="425" s="40" customFormat="1" customHeight="1" spans="1:1">
      <c r="A425" s="48"/>
    </row>
    <row r="426" s="40" customFormat="1" customHeight="1" spans="1:1">
      <c r="A426" s="48"/>
    </row>
    <row r="427" s="40" customFormat="1" customHeight="1" spans="1:1">
      <c r="A427" s="48"/>
    </row>
    <row r="428" s="40" customFormat="1" customHeight="1" spans="1:1">
      <c r="A428" s="48"/>
    </row>
    <row r="429" s="40" customFormat="1" customHeight="1" spans="1:1">
      <c r="A429" s="48"/>
    </row>
    <row r="430" s="40" customFormat="1" customHeight="1" spans="1:1">
      <c r="A430" s="48"/>
    </row>
    <row r="431" s="40" customFormat="1" customHeight="1" spans="1:1">
      <c r="A431" s="48"/>
    </row>
    <row r="432" s="40" customFormat="1" customHeight="1" spans="1:1">
      <c r="A432" s="48"/>
    </row>
    <row r="433" s="40" customFormat="1" customHeight="1" spans="1:1">
      <c r="A433" s="48"/>
    </row>
    <row r="434" s="40" customFormat="1" customHeight="1" spans="1:1">
      <c r="A434" s="48"/>
    </row>
    <row r="435" s="40" customFormat="1" customHeight="1" spans="1:1">
      <c r="A435" s="48"/>
    </row>
    <row r="436" s="40" customFormat="1" customHeight="1" spans="1:1">
      <c r="A436" s="48"/>
    </row>
    <row r="437" s="40" customFormat="1" customHeight="1" spans="1:1">
      <c r="A437" s="48"/>
    </row>
    <row r="438" s="40" customFormat="1" customHeight="1" spans="1:1">
      <c r="A438" s="48"/>
    </row>
    <row r="439" s="40" customFormat="1" customHeight="1" spans="1:1">
      <c r="A439" s="48"/>
    </row>
    <row r="440" s="40" customFormat="1" customHeight="1" spans="1:1">
      <c r="A440" s="48"/>
    </row>
    <row r="441" s="40" customFormat="1" customHeight="1" spans="1:1">
      <c r="A441" s="48"/>
    </row>
    <row r="442" s="40" customFormat="1" customHeight="1" spans="1:1">
      <c r="A442" s="48"/>
    </row>
    <row r="443" s="40" customFormat="1" customHeight="1" spans="1:1">
      <c r="A443" s="48"/>
    </row>
    <row r="444" s="40" customFormat="1" customHeight="1" spans="1:1">
      <c r="A444" s="48"/>
    </row>
    <row r="445" s="40" customFormat="1" customHeight="1" spans="1:1">
      <c r="A445" s="48"/>
    </row>
    <row r="446" s="40" customFormat="1" customHeight="1" spans="1:1">
      <c r="A446" s="48"/>
    </row>
    <row r="447" s="40" customFormat="1" customHeight="1" spans="1:1">
      <c r="A447" s="48"/>
    </row>
    <row r="448" s="40" customFormat="1" customHeight="1" spans="1:1">
      <c r="A448" s="48"/>
    </row>
    <row r="449" s="40" customFormat="1" customHeight="1" spans="1:1">
      <c r="A449" s="48"/>
    </row>
    <row r="450" s="40" customFormat="1" customHeight="1" spans="1:1">
      <c r="A450" s="48"/>
    </row>
    <row r="451" s="40" customFormat="1" customHeight="1" spans="1:1">
      <c r="A451" s="48"/>
    </row>
    <row r="452" s="40" customFormat="1" customHeight="1" spans="1:1">
      <c r="A452" s="48"/>
    </row>
    <row r="453" s="40" customFormat="1" customHeight="1" spans="1:1">
      <c r="A453" s="48"/>
    </row>
    <row r="454" s="40" customFormat="1" customHeight="1" spans="1:1">
      <c r="A454" s="48"/>
    </row>
    <row r="455" s="40" customFormat="1" customHeight="1" spans="1:1">
      <c r="A455" s="48"/>
    </row>
    <row r="456" s="40" customFormat="1" customHeight="1" spans="1:1">
      <c r="A456" s="48"/>
    </row>
    <row r="457" s="40" customFormat="1" customHeight="1" spans="1:1">
      <c r="A457" s="48"/>
    </row>
    <row r="458" s="40" customFormat="1" customHeight="1" spans="1:1">
      <c r="A458" s="48"/>
    </row>
    <row r="459" s="40" customFormat="1" customHeight="1" spans="1:1">
      <c r="A459" s="48"/>
    </row>
    <row r="460" s="40" customFormat="1" customHeight="1" spans="1:1">
      <c r="A460" s="48"/>
    </row>
    <row r="461" s="40" customFormat="1" customHeight="1" spans="1:1">
      <c r="A461" s="48"/>
    </row>
    <row r="462" s="40" customFormat="1" customHeight="1" spans="1:1">
      <c r="A462" s="48"/>
    </row>
    <row r="463" s="40" customFormat="1" customHeight="1" spans="1:1">
      <c r="A463" s="48"/>
    </row>
    <row r="464" s="40" customFormat="1" customHeight="1" spans="1:1">
      <c r="A464" s="48"/>
    </row>
    <row r="465" s="40" customFormat="1" customHeight="1" spans="1:1">
      <c r="A465" s="48"/>
    </row>
    <row r="466" s="40" customFormat="1" customHeight="1" spans="1:1">
      <c r="A466" s="48"/>
    </row>
    <row r="467" s="40" customFormat="1" customHeight="1" spans="1:1">
      <c r="A467" s="48"/>
    </row>
    <row r="468" s="40" customFormat="1" customHeight="1" spans="1:1">
      <c r="A468" s="48"/>
    </row>
    <row r="469" s="40" customFormat="1" customHeight="1" spans="1:1">
      <c r="A469" s="48"/>
    </row>
    <row r="470" s="40" customFormat="1" customHeight="1" spans="1:1">
      <c r="A470" s="48"/>
    </row>
    <row r="471" s="40" customFormat="1" customHeight="1" spans="1:1">
      <c r="A471" s="48"/>
    </row>
    <row r="472" s="40" customFormat="1" customHeight="1" spans="1:1">
      <c r="A472" s="48"/>
    </row>
    <row r="473" s="40" customFormat="1" customHeight="1" spans="1:1">
      <c r="A473" s="48"/>
    </row>
    <row r="474" s="40" customFormat="1" customHeight="1" spans="1:1">
      <c r="A474" s="48"/>
    </row>
    <row r="475" s="40" customFormat="1" customHeight="1" spans="1:1">
      <c r="A475" s="48"/>
    </row>
    <row r="476" s="40" customFormat="1" customHeight="1" spans="1:1">
      <c r="A476" s="48"/>
    </row>
    <row r="477" s="40" customFormat="1" customHeight="1" spans="1:1">
      <c r="A477" s="48"/>
    </row>
    <row r="478" s="40" customFormat="1" customHeight="1" spans="1:1">
      <c r="A478" s="48"/>
    </row>
    <row r="479" s="40" customFormat="1" customHeight="1" spans="1:1">
      <c r="A479" s="48"/>
    </row>
    <row r="480" s="40" customFormat="1" customHeight="1" spans="1:1">
      <c r="A480" s="48"/>
    </row>
    <row r="481" s="40" customFormat="1" customHeight="1" spans="1:1">
      <c r="A481" s="48"/>
    </row>
    <row r="482" s="40" customFormat="1" customHeight="1" spans="1:1">
      <c r="A482" s="48"/>
    </row>
    <row r="483" s="40" customFormat="1" customHeight="1" spans="1:1">
      <c r="A483" s="48"/>
    </row>
    <row r="484" s="40" customFormat="1" customHeight="1" spans="1:1">
      <c r="A484" s="48"/>
    </row>
    <row r="485" s="40" customFormat="1" customHeight="1" spans="1:1">
      <c r="A485" s="48"/>
    </row>
    <row r="486" s="40" customFormat="1" customHeight="1" spans="1:1">
      <c r="A486" s="48"/>
    </row>
    <row r="487" s="40" customFormat="1" customHeight="1" spans="1:1">
      <c r="A487" s="48"/>
    </row>
    <row r="488" s="40" customFormat="1" customHeight="1" spans="1:1">
      <c r="A488" s="48"/>
    </row>
    <row r="489" s="40" customFormat="1" customHeight="1" spans="1:1">
      <c r="A489" s="48"/>
    </row>
    <row r="490" s="40" customFormat="1" customHeight="1" spans="1:1">
      <c r="A490" s="48"/>
    </row>
    <row r="491" s="40" customFormat="1" customHeight="1" spans="1:1">
      <c r="A491" s="48"/>
    </row>
    <row r="492" s="40" customFormat="1" customHeight="1" spans="1:1">
      <c r="A492" s="48"/>
    </row>
    <row r="493" s="40" customFormat="1" customHeight="1" spans="1:1">
      <c r="A493" s="48"/>
    </row>
    <row r="494" s="40" customFormat="1" customHeight="1" spans="1:1">
      <c r="A494" s="48"/>
    </row>
    <row r="495" s="40" customFormat="1" customHeight="1" spans="1:1">
      <c r="A495" s="48"/>
    </row>
    <row r="496" s="40" customFormat="1" customHeight="1" spans="1:1">
      <c r="A496" s="48"/>
    </row>
    <row r="497" s="40" customFormat="1" customHeight="1" spans="1:1">
      <c r="A497" s="48"/>
    </row>
    <row r="498" s="40" customFormat="1" customHeight="1" spans="1:1">
      <c r="A498" s="48"/>
    </row>
    <row r="499" s="40" customFormat="1" customHeight="1" spans="1:1">
      <c r="A499" s="48"/>
    </row>
    <row r="500" s="40" customFormat="1" customHeight="1" spans="1:1">
      <c r="A500" s="48"/>
    </row>
    <row r="501" s="40" customFormat="1" customHeight="1" spans="1:1">
      <c r="A501" s="48"/>
    </row>
    <row r="502" s="40" customFormat="1" customHeight="1" spans="1:1">
      <c r="A502" s="48"/>
    </row>
    <row r="503" s="40" customFormat="1" customHeight="1" spans="1:1">
      <c r="A503" s="48"/>
    </row>
    <row r="504" s="40" customFormat="1" customHeight="1" spans="1:1">
      <c r="A504" s="48"/>
    </row>
    <row r="505" s="40" customFormat="1" customHeight="1" spans="1:1">
      <c r="A505" s="48"/>
    </row>
    <row r="506" s="40" customFormat="1" customHeight="1" spans="1:1">
      <c r="A506" s="48"/>
    </row>
    <row r="507" s="40" customFormat="1" customHeight="1" spans="1:1">
      <c r="A507" s="48"/>
    </row>
    <row r="508" s="40" customFormat="1" customHeight="1" spans="1:1">
      <c r="A508" s="48"/>
    </row>
    <row r="509" s="40" customFormat="1" customHeight="1" spans="1:1">
      <c r="A509" s="48"/>
    </row>
    <row r="510" s="40" customFormat="1" customHeight="1" spans="1:1">
      <c r="A510" s="48"/>
    </row>
    <row r="511" s="40" customFormat="1" customHeight="1" spans="1:1">
      <c r="A511" s="48"/>
    </row>
    <row r="512" s="40" customFormat="1" customHeight="1" spans="1:1">
      <c r="A512" s="48"/>
    </row>
    <row r="513" s="40" customFormat="1" customHeight="1" spans="1:1">
      <c r="A513" s="48"/>
    </row>
    <row r="514" s="40" customFormat="1" customHeight="1" spans="1:1">
      <c r="A514" s="48"/>
    </row>
    <row r="515" s="40" customFormat="1" customHeight="1" spans="1:1">
      <c r="A515" s="48"/>
    </row>
    <row r="516" s="40" customFormat="1" customHeight="1" spans="1:1">
      <c r="A516" s="48"/>
    </row>
    <row r="517" s="40" customFormat="1" customHeight="1" spans="1:1">
      <c r="A517" s="48"/>
    </row>
    <row r="518" s="40" customFormat="1" customHeight="1" spans="1:1">
      <c r="A518" s="48"/>
    </row>
    <row r="519" s="40" customFormat="1" customHeight="1" spans="1:1">
      <c r="A519" s="48"/>
    </row>
    <row r="520" s="40" customFormat="1" customHeight="1" spans="1:1">
      <c r="A520" s="48"/>
    </row>
    <row r="521" s="40" customFormat="1" customHeight="1" spans="1:1">
      <c r="A521" s="48"/>
    </row>
    <row r="522" s="40" customFormat="1" customHeight="1" spans="1:1">
      <c r="A522" s="48"/>
    </row>
    <row r="523" s="40" customFormat="1" customHeight="1" spans="1:1">
      <c r="A523" s="48"/>
    </row>
    <row r="524" s="40" customFormat="1" customHeight="1" spans="1:1">
      <c r="A524" s="48"/>
    </row>
    <row r="525" s="40" customFormat="1" customHeight="1" spans="1:1">
      <c r="A525" s="48"/>
    </row>
    <row r="526" s="40" customFormat="1" customHeight="1" spans="1:1">
      <c r="A526" s="48"/>
    </row>
    <row r="527" s="40" customFormat="1" customHeight="1" spans="1:1">
      <c r="A527" s="48"/>
    </row>
    <row r="528" s="40" customFormat="1" customHeight="1" spans="1:1">
      <c r="A528" s="48"/>
    </row>
    <row r="529" s="40" customFormat="1" customHeight="1" spans="1:1">
      <c r="A529" s="48"/>
    </row>
    <row r="530" s="40" customFormat="1" customHeight="1" spans="1:1">
      <c r="A530" s="48"/>
    </row>
    <row r="531" s="40" customFormat="1" customHeight="1" spans="1:1">
      <c r="A531" s="48"/>
    </row>
    <row r="532" s="40" customFormat="1" customHeight="1" spans="1:1">
      <c r="A532" s="48"/>
    </row>
    <row r="533" s="40" customFormat="1" customHeight="1" spans="1:1">
      <c r="A533" s="48"/>
    </row>
    <row r="534" s="40" customFormat="1" customHeight="1" spans="1:1">
      <c r="A534" s="48"/>
    </row>
    <row r="535" s="40" customFormat="1" customHeight="1" spans="1:1">
      <c r="A535" s="48"/>
    </row>
    <row r="536" s="40" customFormat="1" customHeight="1" spans="1:1">
      <c r="A536" s="48"/>
    </row>
    <row r="537" s="40" customFormat="1" customHeight="1" spans="1:1">
      <c r="A537" s="48"/>
    </row>
    <row r="538" s="40" customFormat="1" customHeight="1" spans="1:1">
      <c r="A538" s="48"/>
    </row>
    <row r="539" s="40" customFormat="1" customHeight="1" spans="1:1">
      <c r="A539" s="48"/>
    </row>
    <row r="540" s="40" customFormat="1" customHeight="1" spans="1:1">
      <c r="A540" s="48"/>
    </row>
    <row r="541" s="40" customFormat="1" customHeight="1" spans="1:1">
      <c r="A541" s="48"/>
    </row>
    <row r="542" s="40" customFormat="1" customHeight="1" spans="1:1">
      <c r="A542" s="48"/>
    </row>
    <row r="543" s="40" customFormat="1" customHeight="1" spans="1:1">
      <c r="A543" s="48"/>
    </row>
    <row r="544" s="40" customFormat="1" customHeight="1" spans="1:1">
      <c r="A544" s="48"/>
    </row>
    <row r="545" s="40" customFormat="1" customHeight="1" spans="1:1">
      <c r="A545" s="48"/>
    </row>
    <row r="546" s="40" customFormat="1" customHeight="1" spans="1:1">
      <c r="A546" s="48"/>
    </row>
    <row r="547" s="40" customFormat="1" customHeight="1" spans="1:1">
      <c r="A547" s="48"/>
    </row>
    <row r="548" s="40" customFormat="1" customHeight="1" spans="1:1">
      <c r="A548" s="48"/>
    </row>
    <row r="549" s="40" customFormat="1" customHeight="1" spans="1:1">
      <c r="A549" s="48"/>
    </row>
    <row r="550" s="40" customFormat="1" customHeight="1" spans="1:1">
      <c r="A550" s="48"/>
    </row>
    <row r="551" s="40" customFormat="1" customHeight="1" spans="1:1">
      <c r="A551" s="48"/>
    </row>
    <row r="552" s="40" customFormat="1" customHeight="1" spans="1:1">
      <c r="A552" s="48"/>
    </row>
    <row r="553" s="40" customFormat="1" customHeight="1" spans="1:1">
      <c r="A553" s="48"/>
    </row>
    <row r="554" s="40" customFormat="1" customHeight="1" spans="1:1">
      <c r="A554" s="48"/>
    </row>
    <row r="555" s="40" customFormat="1" customHeight="1" spans="1:1">
      <c r="A555" s="48"/>
    </row>
    <row r="556" s="40" customFormat="1" customHeight="1" spans="1:1">
      <c r="A556" s="48"/>
    </row>
    <row r="557" s="40" customFormat="1" customHeight="1" spans="1:1">
      <c r="A557" s="48"/>
    </row>
    <row r="558" s="40" customFormat="1" customHeight="1" spans="1:1">
      <c r="A558" s="48"/>
    </row>
    <row r="559" s="40" customFormat="1" customHeight="1" spans="1:1">
      <c r="A559" s="48"/>
    </row>
    <row r="560" s="40" customFormat="1" customHeight="1" spans="1:1">
      <c r="A560" s="48"/>
    </row>
    <row r="561" s="40" customFormat="1" customHeight="1" spans="1:1">
      <c r="A561" s="48"/>
    </row>
    <row r="562" s="40" customFormat="1" customHeight="1" spans="1:1">
      <c r="A562" s="48"/>
    </row>
    <row r="563" s="40" customFormat="1" customHeight="1" spans="1:1">
      <c r="A563" s="48"/>
    </row>
    <row r="564" s="40" customFormat="1" customHeight="1" spans="1:1">
      <c r="A564" s="48"/>
    </row>
    <row r="565" s="40" customFormat="1" customHeight="1" spans="1:1">
      <c r="A565" s="48"/>
    </row>
    <row r="566" s="40" customFormat="1" customHeight="1" spans="1:1">
      <c r="A566" s="48"/>
    </row>
    <row r="567" s="40" customFormat="1" customHeight="1" spans="1:1">
      <c r="A567" s="48"/>
    </row>
    <row r="568" s="40" customFormat="1" customHeight="1" spans="1:1">
      <c r="A568" s="48"/>
    </row>
    <row r="569" s="40" customFormat="1" customHeight="1" spans="1:1">
      <c r="A569" s="48"/>
    </row>
    <row r="570" s="40" customFormat="1" customHeight="1" spans="1:1">
      <c r="A570" s="48"/>
    </row>
    <row r="571" s="40" customFormat="1" customHeight="1" spans="1:1">
      <c r="A571" s="48"/>
    </row>
    <row r="572" s="40" customFormat="1" customHeight="1" spans="1:1">
      <c r="A572" s="48"/>
    </row>
    <row r="573" s="40" customFormat="1" customHeight="1" spans="1:1">
      <c r="A573" s="48"/>
    </row>
    <row r="574" s="40" customFormat="1" customHeight="1" spans="1:1">
      <c r="A574" s="48"/>
    </row>
    <row r="575" s="40" customFormat="1" customHeight="1" spans="1:1">
      <c r="A575" s="48"/>
    </row>
    <row r="576" s="40" customFormat="1" customHeight="1" spans="1:1">
      <c r="A576" s="48"/>
    </row>
    <row r="577" s="40" customFormat="1" customHeight="1" spans="1:1">
      <c r="A577" s="48"/>
    </row>
    <row r="578" s="40" customFormat="1" customHeight="1" spans="1:1">
      <c r="A578" s="48"/>
    </row>
    <row r="579" s="40" customFormat="1" customHeight="1" spans="1:1">
      <c r="A579" s="48"/>
    </row>
    <row r="580" s="40" customFormat="1" customHeight="1" spans="1:1">
      <c r="A580" s="48"/>
    </row>
    <row r="581" s="40" customFormat="1" customHeight="1" spans="1:1">
      <c r="A581" s="48"/>
    </row>
    <row r="582" s="40" customFormat="1" customHeight="1" spans="1:1">
      <c r="A582" s="48"/>
    </row>
    <row r="583" s="40" customFormat="1" customHeight="1" spans="1:1">
      <c r="A583" s="48"/>
    </row>
    <row r="584" s="40" customFormat="1" customHeight="1" spans="1:1">
      <c r="A584" s="48"/>
    </row>
    <row r="585" s="40" customFormat="1" customHeight="1" spans="1:1">
      <c r="A585" s="48"/>
    </row>
    <row r="586" s="40" customFormat="1" customHeight="1" spans="1:1">
      <c r="A586" s="48"/>
    </row>
    <row r="587" s="40" customFormat="1" customHeight="1" spans="1:1">
      <c r="A587" s="48"/>
    </row>
    <row r="588" s="40" customFormat="1" customHeight="1" spans="1:1">
      <c r="A588" s="48"/>
    </row>
    <row r="589" s="40" customFormat="1" customHeight="1" spans="1:1">
      <c r="A589" s="48"/>
    </row>
    <row r="590" s="40" customFormat="1" customHeight="1" spans="1:1">
      <c r="A590" s="48"/>
    </row>
    <row r="591" s="40" customFormat="1" customHeight="1" spans="1:1">
      <c r="A591" s="48"/>
    </row>
    <row r="592" s="40" customFormat="1" customHeight="1" spans="1:1">
      <c r="A592" s="48"/>
    </row>
    <row r="593" s="40" customFormat="1" customHeight="1" spans="1:1">
      <c r="A593" s="48"/>
    </row>
    <row r="594" s="40" customFormat="1" customHeight="1" spans="1:1">
      <c r="A594" s="48"/>
    </row>
    <row r="595" s="40" customFormat="1" customHeight="1" spans="1:1">
      <c r="A595" s="48"/>
    </row>
    <row r="596" s="40" customFormat="1" customHeight="1" spans="1:1">
      <c r="A596" s="48"/>
    </row>
    <row r="597" s="40" customFormat="1" customHeight="1" spans="1:1">
      <c r="A597" s="48"/>
    </row>
    <row r="598" s="40" customFormat="1" customHeight="1" spans="1:1">
      <c r="A598" s="48"/>
    </row>
    <row r="599" s="40" customFormat="1" customHeight="1" spans="1:1">
      <c r="A599" s="48"/>
    </row>
    <row r="600" s="40" customFormat="1" customHeight="1" spans="1:1">
      <c r="A600" s="48"/>
    </row>
    <row r="601" s="40" customFormat="1" customHeight="1" spans="1:1">
      <c r="A601" s="48"/>
    </row>
    <row r="602" s="40" customFormat="1" customHeight="1" spans="1:1">
      <c r="A602" s="48"/>
    </row>
    <row r="603" s="40" customFormat="1" customHeight="1" spans="1:1">
      <c r="A603" s="48"/>
    </row>
    <row r="604" s="40" customFormat="1" customHeight="1" spans="1:1">
      <c r="A604" s="48"/>
    </row>
    <row r="605" s="40" customFormat="1" customHeight="1" spans="1:1">
      <c r="A605" s="48"/>
    </row>
    <row r="606" s="40" customFormat="1" customHeight="1" spans="1:1">
      <c r="A606" s="48"/>
    </row>
    <row r="607" s="40" customFormat="1" customHeight="1" spans="1:1">
      <c r="A607" s="48"/>
    </row>
    <row r="608" s="40" customFormat="1" customHeight="1" spans="1:1">
      <c r="A608" s="48"/>
    </row>
    <row r="609" s="40" customFormat="1" customHeight="1" spans="1:1">
      <c r="A609" s="48"/>
    </row>
    <row r="610" s="40" customFormat="1" customHeight="1" spans="1:1">
      <c r="A610" s="48"/>
    </row>
    <row r="611" s="40" customFormat="1" customHeight="1" spans="1:1">
      <c r="A611" s="48"/>
    </row>
    <row r="612" s="40" customFormat="1" customHeight="1" spans="1:1">
      <c r="A612" s="48"/>
    </row>
    <row r="613" s="40" customFormat="1" customHeight="1" spans="1:1">
      <c r="A613" s="48"/>
    </row>
    <row r="614" s="40" customFormat="1" customHeight="1" spans="1:1">
      <c r="A614" s="48"/>
    </row>
    <row r="615" s="40" customFormat="1" customHeight="1" spans="1:1">
      <c r="A615" s="48"/>
    </row>
    <row r="616" s="40" customFormat="1" customHeight="1" spans="1:1">
      <c r="A616" s="48"/>
    </row>
    <row r="617" s="40" customFormat="1" customHeight="1" spans="1:1">
      <c r="A617" s="48"/>
    </row>
    <row r="618" s="40" customFormat="1" customHeight="1" spans="1:1">
      <c r="A618" s="48"/>
    </row>
    <row r="619" s="40" customFormat="1" customHeight="1" spans="1:1">
      <c r="A619" s="48"/>
    </row>
    <row r="620" s="40" customFormat="1" customHeight="1" spans="1:1">
      <c r="A620" s="48"/>
    </row>
    <row r="621" s="40" customFormat="1" customHeight="1" spans="1:1">
      <c r="A621" s="48"/>
    </row>
    <row r="622" s="40" customFormat="1" customHeight="1" spans="1:1">
      <c r="A622" s="48"/>
    </row>
    <row r="623" s="40" customFormat="1" customHeight="1" spans="1:1">
      <c r="A623" s="48"/>
    </row>
    <row r="624" s="40" customFormat="1" customHeight="1" spans="1:1">
      <c r="A624" s="48"/>
    </row>
    <row r="625" s="40" customFormat="1" customHeight="1" spans="1:1">
      <c r="A625" s="48"/>
    </row>
    <row r="626" s="40" customFormat="1" customHeight="1" spans="1:1">
      <c r="A626" s="48"/>
    </row>
    <row r="627" s="40" customFormat="1" customHeight="1" spans="1:1">
      <c r="A627" s="48"/>
    </row>
    <row r="628" s="40" customFormat="1" customHeight="1" spans="1:1">
      <c r="A628" s="48"/>
    </row>
    <row r="629" s="40" customFormat="1" customHeight="1" spans="1:1">
      <c r="A629" s="48"/>
    </row>
    <row r="630" s="40" customFormat="1" customHeight="1" spans="1:1">
      <c r="A630" s="48"/>
    </row>
    <row r="631" s="40" customFormat="1" customHeight="1" spans="1:1">
      <c r="A631" s="48"/>
    </row>
    <row r="632" s="40" customFormat="1" customHeight="1" spans="1:1">
      <c r="A632" s="48"/>
    </row>
    <row r="633" s="40" customFormat="1" customHeight="1" spans="1:1">
      <c r="A633" s="48"/>
    </row>
    <row r="634" s="40" customFormat="1" customHeight="1" spans="1:1">
      <c r="A634" s="48"/>
    </row>
    <row r="635" s="40" customFormat="1" customHeight="1" spans="1:1">
      <c r="A635" s="48"/>
    </row>
    <row r="636" s="40" customFormat="1" customHeight="1" spans="1:1">
      <c r="A636" s="48"/>
    </row>
    <row r="637" s="40" customFormat="1" customHeight="1" spans="1:1">
      <c r="A637" s="48"/>
    </row>
    <row r="638" s="40" customFormat="1" customHeight="1" spans="1:1">
      <c r="A638" s="48"/>
    </row>
    <row r="639" s="40" customFormat="1" customHeight="1" spans="1:1">
      <c r="A639" s="48"/>
    </row>
    <row r="640" s="40" customFormat="1" customHeight="1" spans="1:1">
      <c r="A640" s="48"/>
    </row>
    <row r="641" s="40" customFormat="1" customHeight="1" spans="1:1">
      <c r="A641" s="48"/>
    </row>
    <row r="642" s="40" customFormat="1" customHeight="1" spans="1:1">
      <c r="A642" s="48"/>
    </row>
    <row r="643" s="40" customFormat="1" customHeight="1" spans="1:1">
      <c r="A643" s="48"/>
    </row>
    <row r="644" s="40" customFormat="1" customHeight="1" spans="1:1">
      <c r="A644" s="48"/>
    </row>
    <row r="645" s="40" customFormat="1" customHeight="1" spans="1:1">
      <c r="A645" s="48"/>
    </row>
    <row r="646" s="40" customFormat="1" customHeight="1" spans="1:1">
      <c r="A646" s="48"/>
    </row>
    <row r="647" s="40" customFormat="1" customHeight="1" spans="1:1">
      <c r="A647" s="48"/>
    </row>
    <row r="648" s="40" customFormat="1" customHeight="1" spans="1:1">
      <c r="A648" s="48"/>
    </row>
    <row r="649" s="40" customFormat="1" customHeight="1" spans="1:1">
      <c r="A649" s="48"/>
    </row>
    <row r="650" s="40" customFormat="1" customHeight="1" spans="1:1">
      <c r="A650" s="48"/>
    </row>
    <row r="651" s="40" customFormat="1" customHeight="1" spans="1:1">
      <c r="A651" s="48"/>
    </row>
    <row r="652" s="40" customFormat="1" customHeight="1" spans="1:1">
      <c r="A652" s="48"/>
    </row>
    <row r="653" s="40" customFormat="1" customHeight="1" spans="1:1">
      <c r="A653" s="48"/>
    </row>
    <row r="654" s="40" customFormat="1" customHeight="1" spans="1:1">
      <c r="A654" s="48"/>
    </row>
    <row r="655" s="40" customFormat="1" customHeight="1" spans="1:1">
      <c r="A655" s="48"/>
    </row>
    <row r="656" s="40" customFormat="1" customHeight="1" spans="1:1">
      <c r="A656" s="48"/>
    </row>
    <row r="657" s="40" customFormat="1" customHeight="1" spans="1:1">
      <c r="A657" s="48"/>
    </row>
    <row r="658" s="40" customFormat="1" customHeight="1" spans="1:1">
      <c r="A658" s="48"/>
    </row>
    <row r="659" s="40" customFormat="1" customHeight="1" spans="1:1">
      <c r="A659" s="48"/>
    </row>
    <row r="660" s="40" customFormat="1" customHeight="1" spans="1:1">
      <c r="A660" s="48"/>
    </row>
    <row r="661" s="40" customFormat="1" customHeight="1" spans="1:1">
      <c r="A661" s="48"/>
    </row>
    <row r="662" s="40" customFormat="1" customHeight="1" spans="1:1">
      <c r="A662" s="48"/>
    </row>
    <row r="663" s="40" customFormat="1" customHeight="1" spans="1:1">
      <c r="A663" s="48"/>
    </row>
    <row r="664" s="40" customFormat="1" customHeight="1" spans="1:1">
      <c r="A664" s="48"/>
    </row>
    <row r="665" s="40" customFormat="1" customHeight="1" spans="1:1">
      <c r="A665" s="48"/>
    </row>
    <row r="666" s="40" customFormat="1" customHeight="1" spans="1:1">
      <c r="A666" s="48"/>
    </row>
    <row r="667" s="40" customFormat="1" customHeight="1" spans="1:1">
      <c r="A667" s="48"/>
    </row>
    <row r="668" s="40" customFormat="1" customHeight="1" spans="1:1">
      <c r="A668" s="48"/>
    </row>
    <row r="669" s="40" customFormat="1" customHeight="1" spans="1:1">
      <c r="A669" s="48"/>
    </row>
    <row r="670" s="40" customFormat="1" customHeight="1" spans="1:1">
      <c r="A670" s="48"/>
    </row>
    <row r="671" s="40" customFormat="1" customHeight="1" spans="1:1">
      <c r="A671" s="48"/>
    </row>
    <row r="672" s="40" customFormat="1" customHeight="1" spans="1:1">
      <c r="A672" s="48"/>
    </row>
    <row r="673" s="40" customFormat="1" customHeight="1" spans="1:1">
      <c r="A673" s="48"/>
    </row>
    <row r="674" s="40" customFormat="1" customHeight="1" spans="1:1">
      <c r="A674" s="48"/>
    </row>
    <row r="675" s="40" customFormat="1" customHeight="1" spans="1:1">
      <c r="A675" s="48"/>
    </row>
    <row r="676" s="40" customFormat="1" customHeight="1" spans="1:1">
      <c r="A676" s="48"/>
    </row>
    <row r="677" s="40" customFormat="1" customHeight="1" spans="1:1">
      <c r="A677" s="48"/>
    </row>
    <row r="678" s="40" customFormat="1" customHeight="1" spans="1:1">
      <c r="A678" s="48"/>
    </row>
    <row r="679" s="40" customFormat="1" customHeight="1" spans="1:1">
      <c r="A679" s="48"/>
    </row>
    <row r="680" s="40" customFormat="1" customHeight="1" spans="1:1">
      <c r="A680" s="48"/>
    </row>
    <row r="681" s="40" customFormat="1" customHeight="1" spans="1:1">
      <c r="A681" s="48"/>
    </row>
    <row r="682" s="40" customFormat="1" customHeight="1" spans="1:1">
      <c r="A682" s="48"/>
    </row>
    <row r="683" s="40" customFormat="1" customHeight="1" spans="1:1">
      <c r="A683" s="48"/>
    </row>
    <row r="684" s="40" customFormat="1" customHeight="1" spans="1:1">
      <c r="A684" s="48"/>
    </row>
    <row r="685" s="40" customFormat="1" customHeight="1" spans="1:1">
      <c r="A685" s="48"/>
    </row>
    <row r="686" s="40" customFormat="1" customHeight="1" spans="1:1">
      <c r="A686" s="48"/>
    </row>
    <row r="687" s="40" customFormat="1" customHeight="1" spans="1:1">
      <c r="A687" s="48"/>
    </row>
    <row r="688" s="40" customFormat="1" customHeight="1" spans="1:1">
      <c r="A688" s="48"/>
    </row>
    <row r="689" s="40" customFormat="1" customHeight="1" spans="1:1">
      <c r="A689" s="48"/>
    </row>
    <row r="690" s="40" customFormat="1" customHeight="1" spans="1:1">
      <c r="A690" s="48"/>
    </row>
    <row r="691" s="40" customFormat="1" customHeight="1" spans="1:1">
      <c r="A691" s="48"/>
    </row>
    <row r="692" s="40" customFormat="1" customHeight="1" spans="1:1">
      <c r="A692" s="48"/>
    </row>
    <row r="693" s="40" customFormat="1" customHeight="1" spans="1:1">
      <c r="A693" s="48"/>
    </row>
    <row r="694" s="40" customFormat="1" customHeight="1" spans="1:1">
      <c r="A694" s="48"/>
    </row>
    <row r="695" s="40" customFormat="1" customHeight="1" spans="1:1">
      <c r="A695" s="48"/>
    </row>
    <row r="696" s="40" customFormat="1" customHeight="1" spans="1:1">
      <c r="A696" s="48"/>
    </row>
    <row r="697" s="40" customFormat="1" customHeight="1" spans="1:1">
      <c r="A697" s="48"/>
    </row>
    <row r="698" s="40" customFormat="1" customHeight="1" spans="1:1">
      <c r="A698" s="48"/>
    </row>
    <row r="699" s="40" customFormat="1" customHeight="1" spans="1:1">
      <c r="A699" s="48"/>
    </row>
    <row r="700" s="40" customFormat="1" customHeight="1" spans="1:1">
      <c r="A700" s="48"/>
    </row>
    <row r="701" s="40" customFormat="1" customHeight="1" spans="1:1">
      <c r="A701" s="48"/>
    </row>
    <row r="702" s="40" customFormat="1" customHeight="1" spans="1:1">
      <c r="A702" s="48"/>
    </row>
    <row r="703" s="40" customFormat="1" customHeight="1" spans="1:1">
      <c r="A703" s="48"/>
    </row>
    <row r="704" s="40" customFormat="1" customHeight="1" spans="1:1">
      <c r="A704" s="48"/>
    </row>
    <row r="705" s="40" customFormat="1" customHeight="1" spans="1:1">
      <c r="A705" s="48"/>
    </row>
    <row r="706" s="40" customFormat="1" customHeight="1" spans="1:1">
      <c r="A706" s="48"/>
    </row>
    <row r="707" s="40" customFormat="1" customHeight="1" spans="1:1">
      <c r="A707" s="48"/>
    </row>
    <row r="708" s="40" customFormat="1" customHeight="1" spans="1:1">
      <c r="A708" s="48"/>
    </row>
    <row r="709" s="40" customFormat="1" customHeight="1" spans="1:1">
      <c r="A709" s="48"/>
    </row>
    <row r="710" s="40" customFormat="1" customHeight="1" spans="1:1">
      <c r="A710" s="48"/>
    </row>
    <row r="711" s="40" customFormat="1" customHeight="1" spans="1:1">
      <c r="A711" s="48"/>
    </row>
    <row r="712" s="40" customFormat="1" customHeight="1" spans="1:1">
      <c r="A712" s="48"/>
    </row>
    <row r="713" s="40" customFormat="1" customHeight="1" spans="1:1">
      <c r="A713" s="48"/>
    </row>
    <row r="714" s="40" customFormat="1" customHeight="1" spans="1:1">
      <c r="A714" s="48"/>
    </row>
    <row r="715" s="40" customFormat="1" customHeight="1" spans="1:1">
      <c r="A715" s="48"/>
    </row>
    <row r="716" s="40" customFormat="1" customHeight="1" spans="1:1">
      <c r="A716" s="48"/>
    </row>
    <row r="717" s="40" customFormat="1" customHeight="1" spans="1:1">
      <c r="A717" s="48"/>
    </row>
    <row r="718" s="40" customFormat="1" customHeight="1" spans="1:1">
      <c r="A718" s="48"/>
    </row>
    <row r="719" s="40" customFormat="1" customHeight="1" spans="1:1">
      <c r="A719" s="48"/>
    </row>
    <row r="720" s="40" customFormat="1" customHeight="1" spans="1:1">
      <c r="A720" s="48"/>
    </row>
    <row r="721" s="40" customFormat="1" customHeight="1" spans="1:1">
      <c r="A721" s="48"/>
    </row>
    <row r="722" s="40" customFormat="1" customHeight="1" spans="1:1">
      <c r="A722" s="48"/>
    </row>
    <row r="723" s="40" customFormat="1" customHeight="1" spans="1:1">
      <c r="A723" s="48"/>
    </row>
    <row r="724" s="40" customFormat="1" customHeight="1" spans="1:1">
      <c r="A724" s="48"/>
    </row>
    <row r="725" s="40" customFormat="1" customHeight="1" spans="1:1">
      <c r="A725" s="48"/>
    </row>
    <row r="726" s="40" customFormat="1" customHeight="1" spans="1:1">
      <c r="A726" s="48"/>
    </row>
    <row r="727" s="40" customFormat="1" customHeight="1" spans="1:1">
      <c r="A727" s="48"/>
    </row>
    <row r="728" s="40" customFormat="1" customHeight="1" spans="1:1">
      <c r="A728" s="48"/>
    </row>
    <row r="729" s="40" customFormat="1" customHeight="1" spans="1:1">
      <c r="A729" s="48"/>
    </row>
    <row r="730" s="40" customFormat="1" customHeight="1" spans="1:1">
      <c r="A730" s="48"/>
    </row>
    <row r="731" s="40" customFormat="1" customHeight="1" spans="1:1">
      <c r="A731" s="48"/>
    </row>
    <row r="732" s="40" customFormat="1" customHeight="1" spans="1:1">
      <c r="A732" s="48"/>
    </row>
    <row r="733" s="40" customFormat="1" customHeight="1" spans="1:1">
      <c r="A733" s="48"/>
    </row>
    <row r="734" s="40" customFormat="1" customHeight="1" spans="1:1">
      <c r="A734" s="48"/>
    </row>
    <row r="735" s="40" customFormat="1" customHeight="1" spans="1:1">
      <c r="A735" s="48"/>
    </row>
    <row r="736" s="40" customFormat="1" customHeight="1" spans="1:1">
      <c r="A736" s="48"/>
    </row>
    <row r="737" s="40" customFormat="1" customHeight="1" spans="1:1">
      <c r="A737" s="48"/>
    </row>
    <row r="738" s="40" customFormat="1" customHeight="1" spans="1:1">
      <c r="A738" s="48"/>
    </row>
    <row r="739" s="40" customFormat="1" customHeight="1" spans="1:1">
      <c r="A739" s="48"/>
    </row>
    <row r="740" s="40" customFormat="1" customHeight="1" spans="1:1">
      <c r="A740" s="48"/>
    </row>
    <row r="741" s="40" customFormat="1" customHeight="1" spans="1:1">
      <c r="A741" s="48"/>
    </row>
    <row r="742" s="40" customFormat="1" customHeight="1" spans="1:1">
      <c r="A742" s="48"/>
    </row>
    <row r="743" s="40" customFormat="1" customHeight="1" spans="1:1">
      <c r="A743" s="48"/>
    </row>
    <row r="744" s="40" customFormat="1" customHeight="1" spans="1:1">
      <c r="A744" s="48"/>
    </row>
    <row r="745" s="40" customFormat="1" customHeight="1" spans="1:1">
      <c r="A745" s="48"/>
    </row>
    <row r="746" s="40" customFormat="1" customHeight="1" spans="1:1">
      <c r="A746" s="48"/>
    </row>
    <row r="747" s="40" customFormat="1" customHeight="1" spans="1:1">
      <c r="A747" s="48"/>
    </row>
    <row r="748" s="40" customFormat="1" customHeight="1" spans="1:1">
      <c r="A748" s="48"/>
    </row>
    <row r="749" s="40" customFormat="1" customHeight="1" spans="1:1">
      <c r="A749" s="48"/>
    </row>
    <row r="750" s="40" customFormat="1" customHeight="1" spans="1:1">
      <c r="A750" s="48"/>
    </row>
    <row r="751" s="40" customFormat="1" customHeight="1" spans="1:1">
      <c r="A751" s="48"/>
    </row>
    <row r="752" s="40" customFormat="1" customHeight="1" spans="1:1">
      <c r="A752" s="48"/>
    </row>
    <row r="753" s="40" customFormat="1" customHeight="1" spans="1:1">
      <c r="A753" s="48"/>
    </row>
    <row r="754" s="40" customFormat="1" customHeight="1" spans="1:1">
      <c r="A754" s="48"/>
    </row>
    <row r="755" s="40" customFormat="1" customHeight="1" spans="1:1">
      <c r="A755" s="48"/>
    </row>
    <row r="756" s="40" customFormat="1" customHeight="1" spans="1:1">
      <c r="A756" s="48"/>
    </row>
    <row r="757" s="40" customFormat="1" customHeight="1" spans="1:1">
      <c r="A757" s="48"/>
    </row>
    <row r="758" s="40" customFormat="1" customHeight="1" spans="1:1">
      <c r="A758" s="48"/>
    </row>
    <row r="759" s="40" customFormat="1" customHeight="1" spans="1:1">
      <c r="A759" s="48"/>
    </row>
    <row r="760" s="40" customFormat="1" customHeight="1" spans="1:1">
      <c r="A760" s="48"/>
    </row>
    <row r="761" s="40" customFormat="1" customHeight="1" spans="1:1">
      <c r="A761" s="48"/>
    </row>
    <row r="762" s="40" customFormat="1" customHeight="1" spans="1:1">
      <c r="A762" s="48"/>
    </row>
    <row r="763" s="40" customFormat="1" customHeight="1" spans="1:1">
      <c r="A763" s="48"/>
    </row>
    <row r="764" s="40" customFormat="1" customHeight="1" spans="1:1">
      <c r="A764" s="48"/>
    </row>
    <row r="765" s="40" customFormat="1" customHeight="1" spans="1:1">
      <c r="A765" s="48"/>
    </row>
    <row r="766" s="40" customFormat="1" customHeight="1" spans="1:1">
      <c r="A766" s="48"/>
    </row>
    <row r="767" s="40" customFormat="1" customHeight="1" spans="1:1">
      <c r="A767" s="48"/>
    </row>
    <row r="768" s="40" customFormat="1" customHeight="1" spans="1:1">
      <c r="A768" s="48"/>
    </row>
    <row r="769" s="40" customFormat="1" customHeight="1" spans="1:1">
      <c r="A769" s="48"/>
    </row>
    <row r="770" s="40" customFormat="1" customHeight="1" spans="1:1">
      <c r="A770" s="48"/>
    </row>
    <row r="771" s="40" customFormat="1" customHeight="1" spans="1:1">
      <c r="A771" s="48"/>
    </row>
    <row r="772" s="40" customFormat="1" customHeight="1" spans="1:1">
      <c r="A772" s="48"/>
    </row>
    <row r="773" s="40" customFormat="1" customHeight="1" spans="1:1">
      <c r="A773" s="48"/>
    </row>
    <row r="774" s="40" customFormat="1" customHeight="1" spans="1:1">
      <c r="A774" s="48"/>
    </row>
    <row r="775" s="40" customFormat="1" customHeight="1" spans="1:1">
      <c r="A775" s="48"/>
    </row>
    <row r="776" s="40" customFormat="1" customHeight="1" spans="1:1">
      <c r="A776" s="48"/>
    </row>
    <row r="777" s="40" customFormat="1" customHeight="1" spans="1:1">
      <c r="A777" s="48"/>
    </row>
    <row r="778" s="40" customFormat="1" customHeight="1" spans="1:1">
      <c r="A778" s="48"/>
    </row>
    <row r="779" s="40" customFormat="1" customHeight="1" spans="1:1">
      <c r="A779" s="48"/>
    </row>
    <row r="780" s="40" customFormat="1" customHeight="1" spans="1:1">
      <c r="A780" s="48"/>
    </row>
    <row r="781" s="40" customFormat="1" customHeight="1" spans="1:1">
      <c r="A781" s="48"/>
    </row>
    <row r="782" s="40" customFormat="1" customHeight="1" spans="1:1">
      <c r="A782" s="48"/>
    </row>
    <row r="783" s="40" customFormat="1" customHeight="1" spans="1:1">
      <c r="A783" s="48"/>
    </row>
    <row r="784" s="40" customFormat="1" customHeight="1" spans="1:1">
      <c r="A784" s="48"/>
    </row>
    <row r="785" s="40" customFormat="1" customHeight="1" spans="1:1">
      <c r="A785" s="48"/>
    </row>
    <row r="786" s="40" customFormat="1" customHeight="1" spans="1:1">
      <c r="A786" s="48"/>
    </row>
    <row r="787" s="40" customFormat="1" customHeight="1" spans="1:1">
      <c r="A787" s="48"/>
    </row>
    <row r="788" s="40" customFormat="1" customHeight="1" spans="1:1">
      <c r="A788" s="48"/>
    </row>
    <row r="789" s="40" customFormat="1" customHeight="1" spans="1:1">
      <c r="A789" s="48"/>
    </row>
    <row r="790" s="40" customFormat="1" customHeight="1" spans="1:1">
      <c r="A790" s="48"/>
    </row>
    <row r="791" s="40" customFormat="1" customHeight="1" spans="1:1">
      <c r="A791" s="48"/>
    </row>
    <row r="792" s="40" customFormat="1" customHeight="1" spans="1:1">
      <c r="A792" s="48"/>
    </row>
    <row r="793" s="40" customFormat="1" customHeight="1" spans="1:1">
      <c r="A793" s="48"/>
    </row>
    <row r="794" s="40" customFormat="1" customHeight="1" spans="1:1">
      <c r="A794" s="48"/>
    </row>
    <row r="795" s="40" customFormat="1" customHeight="1" spans="1:1">
      <c r="A795" s="48"/>
    </row>
    <row r="796" s="40" customFormat="1" customHeight="1" spans="1:1">
      <c r="A796" s="48"/>
    </row>
    <row r="797" s="40" customFormat="1" customHeight="1" spans="1:1">
      <c r="A797" s="48"/>
    </row>
    <row r="798" s="40" customFormat="1" customHeight="1" spans="1:1">
      <c r="A798" s="48"/>
    </row>
    <row r="799" s="40" customFormat="1" customHeight="1" spans="1:1">
      <c r="A799" s="48"/>
    </row>
    <row r="800" s="40" customFormat="1" customHeight="1" spans="1:1">
      <c r="A800" s="48"/>
    </row>
    <row r="801" s="40" customFormat="1" customHeight="1" spans="1:1">
      <c r="A801" s="48"/>
    </row>
    <row r="802" s="40" customFormat="1" customHeight="1" spans="1:1">
      <c r="A802" s="48"/>
    </row>
    <row r="803" s="40" customFormat="1" customHeight="1" spans="1:1">
      <c r="A803" s="48"/>
    </row>
    <row r="804" s="40" customFormat="1" customHeight="1" spans="1:1">
      <c r="A804" s="48"/>
    </row>
    <row r="805" s="40" customFormat="1" customHeight="1" spans="1:1">
      <c r="A805" s="48"/>
    </row>
    <row r="806" s="40" customFormat="1" customHeight="1" spans="1:1">
      <c r="A806" s="48"/>
    </row>
    <row r="807" s="40" customFormat="1" customHeight="1" spans="1:1">
      <c r="A807" s="48"/>
    </row>
    <row r="808" s="40" customFormat="1" customHeight="1" spans="1:1">
      <c r="A808" s="48"/>
    </row>
    <row r="809" s="40" customFormat="1" customHeight="1" spans="1:1">
      <c r="A809" s="48"/>
    </row>
    <row r="810" s="40" customFormat="1" customHeight="1" spans="1:1">
      <c r="A810" s="48"/>
    </row>
    <row r="811" s="40" customFormat="1" customHeight="1" spans="1:1">
      <c r="A811" s="48"/>
    </row>
    <row r="812" s="40" customFormat="1" customHeight="1" spans="1:1">
      <c r="A812" s="48"/>
    </row>
    <row r="813" s="40" customFormat="1" customHeight="1" spans="1:1">
      <c r="A813" s="48"/>
    </row>
    <row r="814" s="40" customFormat="1" customHeight="1" spans="1:1">
      <c r="A814" s="48"/>
    </row>
    <row r="815" s="40" customFormat="1" customHeight="1" spans="1:1">
      <c r="A815" s="48"/>
    </row>
    <row r="816" s="40" customFormat="1" customHeight="1" spans="1:1">
      <c r="A816" s="48"/>
    </row>
    <row r="817" s="40" customFormat="1" customHeight="1" spans="1:1">
      <c r="A817" s="48"/>
    </row>
    <row r="818" s="40" customFormat="1" customHeight="1" spans="1:1">
      <c r="A818" s="48"/>
    </row>
    <row r="819" s="40" customFormat="1" customHeight="1" spans="1:1">
      <c r="A819" s="48"/>
    </row>
    <row r="820" s="40" customFormat="1" customHeight="1" spans="1:1">
      <c r="A820" s="48"/>
    </row>
    <row r="821" s="40" customFormat="1" customHeight="1" spans="1:1">
      <c r="A821" s="48"/>
    </row>
    <row r="822" s="40" customFormat="1" customHeight="1" spans="1:1">
      <c r="A822" s="48"/>
    </row>
    <row r="823" s="40" customFormat="1" customHeight="1" spans="1:1">
      <c r="A823" s="48"/>
    </row>
    <row r="824" s="40" customFormat="1" customHeight="1" spans="1:1">
      <c r="A824" s="48"/>
    </row>
    <row r="825" s="40" customFormat="1" customHeight="1" spans="1:1">
      <c r="A825" s="48"/>
    </row>
    <row r="826" s="40" customFormat="1" customHeight="1" spans="1:1">
      <c r="A826" s="48"/>
    </row>
    <row r="827" s="40" customFormat="1" customHeight="1" spans="1:1">
      <c r="A827" s="48"/>
    </row>
    <row r="828" s="40" customFormat="1" customHeight="1" spans="1:1">
      <c r="A828" s="48"/>
    </row>
    <row r="829" s="40" customFormat="1" customHeight="1" spans="1:1">
      <c r="A829" s="48"/>
    </row>
    <row r="830" s="40" customFormat="1" customHeight="1" spans="1:1">
      <c r="A830" s="48"/>
    </row>
    <row r="831" s="40" customFormat="1" customHeight="1" spans="1:1">
      <c r="A831" s="48"/>
    </row>
    <row r="832" s="40" customFormat="1" customHeight="1" spans="1:1">
      <c r="A832" s="48"/>
    </row>
    <row r="833" s="40" customFormat="1" customHeight="1" spans="1:1">
      <c r="A833" s="48"/>
    </row>
    <row r="834" s="40" customFormat="1" customHeight="1" spans="1:1">
      <c r="A834" s="48"/>
    </row>
    <row r="835" s="40" customFormat="1" customHeight="1" spans="1:1">
      <c r="A835" s="48"/>
    </row>
    <row r="836" s="40" customFormat="1" customHeight="1" spans="1:1">
      <c r="A836" s="48"/>
    </row>
    <row r="837" s="40" customFormat="1" customHeight="1" spans="1:1">
      <c r="A837" s="48"/>
    </row>
    <row r="838" s="40" customFormat="1" customHeight="1" spans="1:1">
      <c r="A838" s="48"/>
    </row>
    <row r="839" s="40" customFormat="1" customHeight="1" spans="1:1">
      <c r="A839" s="48"/>
    </row>
    <row r="840" s="40" customFormat="1" customHeight="1" spans="1:1">
      <c r="A840" s="48"/>
    </row>
    <row r="841" s="40" customFormat="1" customHeight="1" spans="1:1">
      <c r="A841" s="48"/>
    </row>
    <row r="842" s="40" customFormat="1" customHeight="1" spans="1:1">
      <c r="A842" s="48"/>
    </row>
    <row r="843" s="40" customFormat="1" customHeight="1" spans="1:1">
      <c r="A843" s="48"/>
    </row>
    <row r="844" s="40" customFormat="1" customHeight="1" spans="1:1">
      <c r="A844" s="48"/>
    </row>
    <row r="845" s="40" customFormat="1" customHeight="1" spans="1:1">
      <c r="A845" s="48"/>
    </row>
    <row r="846" s="40" customFormat="1" customHeight="1" spans="1:1">
      <c r="A846" s="48"/>
    </row>
    <row r="847" s="40" customFormat="1" customHeight="1" spans="1:1">
      <c r="A847" s="48"/>
    </row>
    <row r="848" s="40" customFormat="1" customHeight="1" spans="1:1">
      <c r="A848" s="48"/>
    </row>
    <row r="849" s="40" customFormat="1" customHeight="1" spans="1:1">
      <c r="A849" s="48"/>
    </row>
    <row r="850" s="40" customFormat="1" customHeight="1" spans="1:1">
      <c r="A850" s="48"/>
    </row>
    <row r="851" s="40" customFormat="1" customHeight="1" spans="1:1">
      <c r="A851" s="48"/>
    </row>
    <row r="852" s="40" customFormat="1" customHeight="1" spans="1:1">
      <c r="A852" s="48"/>
    </row>
    <row r="853" s="40" customFormat="1" customHeight="1" spans="1:1">
      <c r="A853" s="48"/>
    </row>
    <row r="854" s="40" customFormat="1" customHeight="1" spans="1:1">
      <c r="A854" s="48"/>
    </row>
    <row r="855" s="40" customFormat="1" customHeight="1" spans="1:1">
      <c r="A855" s="48"/>
    </row>
    <row r="856" s="40" customFormat="1" customHeight="1" spans="1:1">
      <c r="A856" s="48"/>
    </row>
    <row r="857" s="40" customFormat="1" customHeight="1" spans="1:1">
      <c r="A857" s="48"/>
    </row>
    <row r="858" s="40" customFormat="1" customHeight="1" spans="1:1">
      <c r="A858" s="48"/>
    </row>
    <row r="859" s="40" customFormat="1" customHeight="1" spans="1:1">
      <c r="A859" s="48"/>
    </row>
    <row r="860" s="40" customFormat="1" customHeight="1" spans="1:1">
      <c r="A860" s="48"/>
    </row>
    <row r="861" s="40" customFormat="1" customHeight="1" spans="1:1">
      <c r="A861" s="48"/>
    </row>
    <row r="862" s="40" customFormat="1" customHeight="1" spans="1:1">
      <c r="A862" s="48"/>
    </row>
    <row r="863" s="40" customFormat="1" customHeight="1" spans="1:1">
      <c r="A863" s="48"/>
    </row>
    <row r="864" s="40" customFormat="1" customHeight="1" spans="1:1">
      <c r="A864" s="48"/>
    </row>
    <row r="865" s="40" customFormat="1" customHeight="1" spans="1:1">
      <c r="A865" s="48"/>
    </row>
    <row r="866" s="40" customFormat="1" customHeight="1" spans="1:1">
      <c r="A866" s="48"/>
    </row>
    <row r="867" s="40" customFormat="1" customHeight="1" spans="1:1">
      <c r="A867" s="48"/>
    </row>
    <row r="868" s="40" customFormat="1" customHeight="1" spans="1:1">
      <c r="A868" s="48"/>
    </row>
    <row r="869" s="40" customFormat="1" customHeight="1" spans="1:1">
      <c r="A869" s="48"/>
    </row>
    <row r="870" s="40" customFormat="1" customHeight="1" spans="1:1">
      <c r="A870" s="48"/>
    </row>
    <row r="871" s="40" customFormat="1" customHeight="1" spans="1:1">
      <c r="A871" s="48"/>
    </row>
    <row r="872" s="40" customFormat="1" customHeight="1" spans="1:1">
      <c r="A872" s="48"/>
    </row>
    <row r="873" s="40" customFormat="1" customHeight="1" spans="1:1">
      <c r="A873" s="48"/>
    </row>
    <row r="874" s="40" customFormat="1" customHeight="1" spans="1:1">
      <c r="A874" s="48"/>
    </row>
    <row r="875" s="40" customFormat="1" customHeight="1" spans="1:1">
      <c r="A875" s="48"/>
    </row>
    <row r="876" s="40" customFormat="1" customHeight="1" spans="1:1">
      <c r="A876" s="48"/>
    </row>
    <row r="877" s="40" customFormat="1" customHeight="1" spans="1:1">
      <c r="A877" s="48"/>
    </row>
    <row r="878" s="40" customFormat="1" customHeight="1" spans="1:1">
      <c r="A878" s="48"/>
    </row>
    <row r="879" s="40" customFormat="1" customHeight="1" spans="1:1">
      <c r="A879" s="48"/>
    </row>
    <row r="880" s="40" customFormat="1" customHeight="1" spans="1:1">
      <c r="A880" s="48"/>
    </row>
    <row r="881" s="40" customFormat="1" customHeight="1" spans="1:1">
      <c r="A881" s="48"/>
    </row>
    <row r="882" s="40" customFormat="1" customHeight="1" spans="1:1">
      <c r="A882" s="48"/>
    </row>
    <row r="883" s="40" customFormat="1" customHeight="1" spans="1:1">
      <c r="A883" s="48"/>
    </row>
    <row r="884" s="40" customFormat="1" customHeight="1" spans="1:1">
      <c r="A884" s="48"/>
    </row>
    <row r="885" s="40" customFormat="1" customHeight="1" spans="1:1">
      <c r="A885" s="48"/>
    </row>
    <row r="886" s="40" customFormat="1" customHeight="1" spans="1:1">
      <c r="A886" s="48"/>
    </row>
    <row r="887" s="40" customFormat="1" customHeight="1" spans="1:1">
      <c r="A887" s="48"/>
    </row>
    <row r="888" s="40" customFormat="1" customHeight="1" spans="1:1">
      <c r="A888" s="48"/>
    </row>
    <row r="889" s="40" customFormat="1" customHeight="1" spans="1:1">
      <c r="A889" s="48"/>
    </row>
    <row r="890" s="40" customFormat="1" customHeight="1" spans="1:1">
      <c r="A890" s="48"/>
    </row>
    <row r="891" s="40" customFormat="1" customHeight="1" spans="1:1">
      <c r="A891" s="48"/>
    </row>
    <row r="892" s="40" customFormat="1" customHeight="1" spans="1:1">
      <c r="A892" s="48"/>
    </row>
    <row r="893" s="40" customFormat="1" customHeight="1" spans="1:1">
      <c r="A893" s="48"/>
    </row>
    <row r="894" s="40" customFormat="1" customHeight="1" spans="1:1">
      <c r="A894" s="48"/>
    </row>
    <row r="895" s="40" customFormat="1" customHeight="1" spans="1:1">
      <c r="A895" s="48"/>
    </row>
    <row r="896" s="40" customFormat="1" customHeight="1" spans="1:1">
      <c r="A896" s="48"/>
    </row>
    <row r="897" s="40" customFormat="1" customHeight="1" spans="1:1">
      <c r="A897" s="48"/>
    </row>
    <row r="898" s="40" customFormat="1" customHeight="1" spans="1:1">
      <c r="A898" s="48"/>
    </row>
    <row r="899" s="40" customFormat="1" customHeight="1" spans="1:1">
      <c r="A899" s="48"/>
    </row>
    <row r="900" s="40" customFormat="1" customHeight="1" spans="1:1">
      <c r="A900" s="48"/>
    </row>
    <row r="901" s="40" customFormat="1" customHeight="1" spans="1:1">
      <c r="A901" s="48"/>
    </row>
    <row r="902" s="40" customFormat="1" customHeight="1" spans="1:1">
      <c r="A902" s="48"/>
    </row>
    <row r="903" s="40" customFormat="1" customHeight="1" spans="1:1">
      <c r="A903" s="48"/>
    </row>
    <row r="904" s="40" customFormat="1" customHeight="1" spans="1:1">
      <c r="A904" s="48"/>
    </row>
    <row r="905" s="40" customFormat="1" customHeight="1" spans="1:1">
      <c r="A905" s="48"/>
    </row>
    <row r="906" s="40" customFormat="1" customHeight="1" spans="1:1">
      <c r="A906" s="48"/>
    </row>
    <row r="907" s="40" customFormat="1" customHeight="1" spans="1:1">
      <c r="A907" s="48"/>
    </row>
    <row r="908" s="40" customFormat="1" customHeight="1" spans="1:1">
      <c r="A908" s="48"/>
    </row>
    <row r="909" s="40" customFormat="1" customHeight="1" spans="1:1">
      <c r="A909" s="48"/>
    </row>
    <row r="910" s="40" customFormat="1" customHeight="1" spans="1:1">
      <c r="A910" s="48"/>
    </row>
    <row r="911" s="40" customFormat="1" customHeight="1" spans="1:1">
      <c r="A911" s="48"/>
    </row>
    <row r="912" s="40" customFormat="1" customHeight="1" spans="1:1">
      <c r="A912" s="48"/>
    </row>
    <row r="913" s="40" customFormat="1" customHeight="1" spans="1:1">
      <c r="A913" s="48"/>
    </row>
    <row r="914" s="40" customFormat="1" customHeight="1" spans="1:1">
      <c r="A914" s="48"/>
    </row>
    <row r="915" s="40" customFormat="1" customHeight="1" spans="1:1">
      <c r="A915" s="48"/>
    </row>
    <row r="916" s="40" customFormat="1" customHeight="1" spans="1:1">
      <c r="A916" s="48"/>
    </row>
    <row r="917" s="40" customFormat="1" customHeight="1" spans="1:1">
      <c r="A917" s="48"/>
    </row>
    <row r="918" s="40" customFormat="1" customHeight="1" spans="1:1">
      <c r="A918" s="48"/>
    </row>
    <row r="919" s="40" customFormat="1" customHeight="1" spans="1:1">
      <c r="A919" s="48"/>
    </row>
    <row r="920" s="40" customFormat="1" customHeight="1" spans="1:1">
      <c r="A920" s="48"/>
    </row>
    <row r="921" s="40" customFormat="1" customHeight="1" spans="1:1">
      <c r="A921" s="48"/>
    </row>
    <row r="922" s="40" customFormat="1" customHeight="1" spans="1:1">
      <c r="A922" s="48"/>
    </row>
    <row r="923" s="40" customFormat="1" customHeight="1" spans="1:1">
      <c r="A923" s="48"/>
    </row>
    <row r="924" s="40" customFormat="1" customHeight="1" spans="1:1">
      <c r="A924" s="48"/>
    </row>
    <row r="925" s="40" customFormat="1" customHeight="1" spans="1:1">
      <c r="A925" s="48"/>
    </row>
    <row r="926" s="40" customFormat="1" customHeight="1" spans="1:1">
      <c r="A926" s="48"/>
    </row>
    <row r="927" s="40" customFormat="1" customHeight="1" spans="1:1">
      <c r="A927" s="48"/>
    </row>
    <row r="928" s="40" customFormat="1" customHeight="1" spans="1:1">
      <c r="A928" s="48"/>
    </row>
    <row r="929" s="40" customFormat="1" customHeight="1" spans="1:1">
      <c r="A929" s="48"/>
    </row>
    <row r="930" s="40" customFormat="1" customHeight="1" spans="1:1">
      <c r="A930" s="48"/>
    </row>
    <row r="931" s="40" customFormat="1" customHeight="1" spans="1:1">
      <c r="A931" s="48"/>
    </row>
    <row r="932" s="40" customFormat="1" customHeight="1" spans="1:1">
      <c r="A932" s="48"/>
    </row>
    <row r="933" s="40" customFormat="1" customHeight="1" spans="1:1">
      <c r="A933" s="48"/>
    </row>
    <row r="934" s="40" customFormat="1" customHeight="1" spans="1:1">
      <c r="A934" s="48"/>
    </row>
    <row r="935" s="40" customFormat="1" customHeight="1" spans="1:1">
      <c r="A935" s="48"/>
    </row>
    <row r="936" s="40" customFormat="1" customHeight="1" spans="1:1">
      <c r="A936" s="48"/>
    </row>
    <row r="937" s="40" customFormat="1" customHeight="1" spans="1:1">
      <c r="A937" s="48"/>
    </row>
    <row r="938" s="40" customFormat="1" customHeight="1" spans="1:1">
      <c r="A938" s="48"/>
    </row>
    <row r="939" s="40" customFormat="1" customHeight="1" spans="1:1">
      <c r="A939" s="48"/>
    </row>
    <row r="940" s="40" customFormat="1" customHeight="1" spans="1:1">
      <c r="A940" s="48"/>
    </row>
    <row r="941" s="40" customFormat="1" customHeight="1" spans="1:1">
      <c r="A941" s="48"/>
    </row>
    <row r="942" s="40" customFormat="1" customHeight="1" spans="1:1">
      <c r="A942" s="48"/>
    </row>
    <row r="943" s="40" customFormat="1" customHeight="1" spans="1:1">
      <c r="A943" s="48"/>
    </row>
    <row r="944" s="40" customFormat="1" customHeight="1" spans="1:1">
      <c r="A944" s="48"/>
    </row>
    <row r="945" s="40" customFormat="1" customHeight="1" spans="1:1">
      <c r="A945" s="48"/>
    </row>
    <row r="946" s="40" customFormat="1" customHeight="1" spans="1:1">
      <c r="A946" s="48"/>
    </row>
    <row r="947" s="40" customFormat="1" customHeight="1" spans="1:1">
      <c r="A947" s="48"/>
    </row>
    <row r="948" s="40" customFormat="1" customHeight="1" spans="1:1">
      <c r="A948" s="48"/>
    </row>
    <row r="949" s="40" customFormat="1" customHeight="1" spans="1:1">
      <c r="A949" s="48"/>
    </row>
    <row r="950" s="40" customFormat="1" customHeight="1" spans="1:1">
      <c r="A950" s="48"/>
    </row>
    <row r="951" s="40" customFormat="1" customHeight="1" spans="1:1">
      <c r="A951" s="48"/>
    </row>
    <row r="952" s="40" customFormat="1" customHeight="1" spans="1:1">
      <c r="A952" s="48"/>
    </row>
    <row r="953" s="40" customFormat="1" customHeight="1" spans="1:1">
      <c r="A953" s="48"/>
    </row>
    <row r="954" s="40" customFormat="1" customHeight="1" spans="1:1">
      <c r="A954" s="48"/>
    </row>
    <row r="955" s="40" customFormat="1" customHeight="1" spans="1:1">
      <c r="A955" s="48"/>
    </row>
    <row r="956" s="40" customFormat="1" customHeight="1" spans="1:1">
      <c r="A956" s="48"/>
    </row>
    <row r="957" s="40" customFormat="1" customHeight="1" spans="1:1">
      <c r="A957" s="48"/>
    </row>
    <row r="958" s="40" customFormat="1" customHeight="1" spans="1:1">
      <c r="A958" s="48"/>
    </row>
    <row r="959" s="40" customFormat="1" customHeight="1" spans="1:1">
      <c r="A959" s="48"/>
    </row>
    <row r="960" s="40" customFormat="1" customHeight="1" spans="1:1">
      <c r="A960" s="48"/>
    </row>
    <row r="961" s="40" customFormat="1" customHeight="1" spans="1:1">
      <c r="A961" s="48"/>
    </row>
    <row r="962" s="40" customFormat="1" customHeight="1" spans="1:1">
      <c r="A962" s="48"/>
    </row>
    <row r="963" s="40" customFormat="1" customHeight="1" spans="1:1">
      <c r="A963" s="48"/>
    </row>
    <row r="964" s="40" customFormat="1" customHeight="1" spans="1:1">
      <c r="A964" s="48"/>
    </row>
    <row r="965" s="40" customFormat="1" customHeight="1" spans="1:1">
      <c r="A965" s="48"/>
    </row>
    <row r="966" s="40" customFormat="1" customHeight="1" spans="1:1">
      <c r="A966" s="48"/>
    </row>
    <row r="967" s="40" customFormat="1" customHeight="1" spans="1:1">
      <c r="A967" s="48"/>
    </row>
    <row r="968" s="40" customFormat="1" customHeight="1" spans="1:1">
      <c r="A968" s="48"/>
    </row>
    <row r="969" s="40" customFormat="1" customHeight="1" spans="1:1">
      <c r="A969" s="48"/>
    </row>
    <row r="970" s="40" customFormat="1" customHeight="1" spans="1:1">
      <c r="A970" s="48"/>
    </row>
    <row r="971" s="40" customFormat="1" customHeight="1" spans="1:1">
      <c r="A971" s="48"/>
    </row>
    <row r="972" s="40" customFormat="1" customHeight="1" spans="1:1">
      <c r="A972" s="48"/>
    </row>
    <row r="973" s="40" customFormat="1" customHeight="1" spans="1:1">
      <c r="A973" s="48"/>
    </row>
    <row r="974" s="40" customFormat="1" customHeight="1" spans="1:1">
      <c r="A974" s="48"/>
    </row>
    <row r="975" s="40" customFormat="1" customHeight="1" spans="1:1">
      <c r="A975" s="48"/>
    </row>
    <row r="976" s="40" customFormat="1" customHeight="1" spans="1:1">
      <c r="A976" s="48"/>
    </row>
    <row r="977" s="40" customFormat="1" customHeight="1" spans="1:1">
      <c r="A977" s="48"/>
    </row>
    <row r="978" s="40" customFormat="1" customHeight="1" spans="1:1">
      <c r="A978" s="48"/>
    </row>
    <row r="979" s="40" customFormat="1" customHeight="1" spans="1:1">
      <c r="A979" s="48"/>
    </row>
    <row r="980" s="40" customFormat="1" customHeight="1" spans="1:1">
      <c r="A980" s="48"/>
    </row>
    <row r="981" s="40" customFormat="1" customHeight="1" spans="1:1">
      <c r="A981" s="48"/>
    </row>
    <row r="982" s="40" customFormat="1" customHeight="1" spans="1:1">
      <c r="A982" s="48"/>
    </row>
    <row r="983" s="40" customFormat="1" customHeight="1" spans="1:1">
      <c r="A983" s="48"/>
    </row>
    <row r="984" s="40" customFormat="1" customHeight="1" spans="1:1">
      <c r="A984" s="48"/>
    </row>
    <row r="985" s="40" customFormat="1" customHeight="1" spans="1:1">
      <c r="A985" s="48"/>
    </row>
    <row r="986" s="40" customFormat="1" customHeight="1" spans="1:1">
      <c r="A986" s="48"/>
    </row>
    <row r="987" s="40" customFormat="1" customHeight="1" spans="1:1">
      <c r="A987" s="48"/>
    </row>
    <row r="988" s="40" customFormat="1" customHeight="1" spans="1:1">
      <c r="A988" s="48"/>
    </row>
    <row r="989" s="40" customFormat="1" customHeight="1" spans="1:1">
      <c r="A989" s="48"/>
    </row>
    <row r="990" s="40" customFormat="1" customHeight="1" spans="1:1">
      <c r="A990" s="48"/>
    </row>
    <row r="991" s="40" customFormat="1" customHeight="1" spans="1:1">
      <c r="A991" s="48"/>
    </row>
    <row r="992" s="40" customFormat="1" customHeight="1" spans="1:1">
      <c r="A992" s="48"/>
    </row>
    <row r="993" s="40" customFormat="1" customHeight="1" spans="1:1">
      <c r="A993" s="48"/>
    </row>
    <row r="994" s="40" customFormat="1" customHeight="1" spans="1:1">
      <c r="A994" s="48"/>
    </row>
    <row r="995" s="40" customFormat="1" customHeight="1" spans="1:1">
      <c r="A995" s="48"/>
    </row>
    <row r="996" s="40" customFormat="1" customHeight="1" spans="1:1">
      <c r="A996" s="48"/>
    </row>
  </sheetData>
  <mergeCells count="1">
    <mergeCell ref="A2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X995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H25" sqref="H25"/>
    </sheetView>
  </sheetViews>
  <sheetFormatPr defaultColWidth="8.75" defaultRowHeight="20.1" customHeight="1"/>
  <cols>
    <col min="1" max="1" width="25.125" style="24" customWidth="1"/>
    <col min="2" max="3" width="11.625" style="24" customWidth="1"/>
    <col min="4" max="4" width="11.625" style="25" customWidth="1"/>
    <col min="5" max="5" width="11.625" style="24" customWidth="1"/>
    <col min="6" max="31" width="9" style="24" customWidth="1"/>
    <col min="32" max="16384" width="8.75" style="24"/>
  </cols>
  <sheetData>
    <row r="1" s="21" customFormat="1" ht="19.5" customHeight="1" spans="1:232">
      <c r="A1" s="26" t="s">
        <v>1350</v>
      </c>
      <c r="B1" s="26"/>
      <c r="C1" s="26"/>
      <c r="D1" s="27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</row>
    <row r="2" s="22" customFormat="1" ht="48.75" customHeight="1" spans="1:5">
      <c r="A2" s="29" t="s">
        <v>1351</v>
      </c>
      <c r="B2" s="29"/>
      <c r="C2" s="29"/>
      <c r="D2" s="29"/>
      <c r="E2" s="29"/>
    </row>
    <row r="3" s="23" customFormat="1" ht="28.5" customHeight="1" spans="5:5">
      <c r="E3" s="30" t="s">
        <v>2</v>
      </c>
    </row>
    <row r="4" s="23" customFormat="1" ht="30" customHeight="1" spans="1:5">
      <c r="A4" s="31" t="s">
        <v>3</v>
      </c>
      <c r="B4" s="31" t="s">
        <v>1282</v>
      </c>
      <c r="C4" s="31" t="s">
        <v>1283</v>
      </c>
      <c r="D4" s="32" t="s">
        <v>91</v>
      </c>
      <c r="E4" s="31" t="s">
        <v>1352</v>
      </c>
    </row>
    <row r="5" s="23" customFormat="1" ht="30" customHeight="1" spans="1:5">
      <c r="A5" s="33" t="s">
        <v>1267</v>
      </c>
      <c r="B5" s="17">
        <v>376141</v>
      </c>
      <c r="C5" s="17">
        <v>380839</v>
      </c>
      <c r="D5" s="14">
        <v>412614</v>
      </c>
      <c r="E5" s="34">
        <f>D5/B5*100</f>
        <v>109.7</v>
      </c>
    </row>
    <row r="6" s="23" customFormat="1" ht="30" customHeight="1" spans="1:5">
      <c r="A6" s="33" t="s">
        <v>1326</v>
      </c>
      <c r="B6" s="17">
        <v>373658</v>
      </c>
      <c r="C6" s="17">
        <v>379605</v>
      </c>
      <c r="D6" s="14">
        <v>411370</v>
      </c>
      <c r="E6" s="34">
        <f>D6/B6*100</f>
        <v>110.1</v>
      </c>
    </row>
    <row r="7" s="23" customFormat="1" ht="30" customHeight="1" spans="1:5">
      <c r="A7" s="33" t="s">
        <v>1328</v>
      </c>
      <c r="B7" s="17">
        <v>2055</v>
      </c>
      <c r="C7" s="17">
        <v>723</v>
      </c>
      <c r="D7" s="14">
        <v>778</v>
      </c>
      <c r="E7" s="34">
        <f>D7/B7*100</f>
        <v>37.9</v>
      </c>
    </row>
    <row r="8" s="23" customFormat="1" ht="30" customHeight="1" spans="1:5">
      <c r="A8" s="33" t="s">
        <v>49</v>
      </c>
      <c r="B8" s="17">
        <v>428</v>
      </c>
      <c r="C8" s="17">
        <v>511</v>
      </c>
      <c r="D8" s="14">
        <v>466</v>
      </c>
      <c r="E8" s="34"/>
    </row>
    <row r="9" s="23" customFormat="1" ht="30" customHeight="1" spans="1:5">
      <c r="A9" s="33" t="s">
        <v>1300</v>
      </c>
      <c r="B9" s="17">
        <v>357283</v>
      </c>
      <c r="C9" s="17">
        <v>308631</v>
      </c>
      <c r="D9" s="14">
        <v>355292</v>
      </c>
      <c r="E9" s="34">
        <f t="shared" ref="E9:E16" si="0">D9/B9*100</f>
        <v>99.4</v>
      </c>
    </row>
    <row r="10" s="23" customFormat="1" ht="30" customHeight="1" spans="1:5">
      <c r="A10" s="33" t="s">
        <v>1331</v>
      </c>
      <c r="B10" s="17">
        <v>248332</v>
      </c>
      <c r="C10" s="17">
        <v>201439</v>
      </c>
      <c r="D10" s="14">
        <v>240488</v>
      </c>
      <c r="E10" s="34">
        <f t="shared" si="0"/>
        <v>96.8</v>
      </c>
    </row>
    <row r="11" s="23" customFormat="1" ht="30" customHeight="1" spans="1:5">
      <c r="A11" s="33" t="s">
        <v>1333</v>
      </c>
      <c r="B11" s="17">
        <v>108031</v>
      </c>
      <c r="C11" s="17">
        <v>102100</v>
      </c>
      <c r="D11" s="14">
        <v>112557</v>
      </c>
      <c r="E11" s="34">
        <f t="shared" si="0"/>
        <v>104.2</v>
      </c>
    </row>
    <row r="12" s="23" customFormat="1" ht="30" customHeight="1" spans="1:5">
      <c r="A12" s="33" t="s">
        <v>49</v>
      </c>
      <c r="B12" s="17">
        <v>120</v>
      </c>
      <c r="C12" s="17">
        <v>4245</v>
      </c>
      <c r="D12" s="14">
        <v>1500</v>
      </c>
      <c r="E12" s="34">
        <f t="shared" si="0"/>
        <v>1250</v>
      </c>
    </row>
    <row r="13" s="23" customFormat="1" ht="30" customHeight="1" spans="1:5">
      <c r="A13" s="33" t="s">
        <v>1328</v>
      </c>
      <c r="B13" s="17">
        <v>800</v>
      </c>
      <c r="C13" s="17">
        <v>847</v>
      </c>
      <c r="D13" s="14">
        <v>747</v>
      </c>
      <c r="E13" s="34">
        <f t="shared" si="0"/>
        <v>93.4</v>
      </c>
    </row>
    <row r="14" s="23" customFormat="1" ht="30" customHeight="1" spans="1:5">
      <c r="A14" s="33" t="s">
        <v>1271</v>
      </c>
      <c r="B14" s="17">
        <v>416500</v>
      </c>
      <c r="C14" s="17">
        <v>432253</v>
      </c>
      <c r="D14" s="14">
        <v>423904</v>
      </c>
      <c r="E14" s="34">
        <f t="shared" si="0"/>
        <v>101.8</v>
      </c>
    </row>
    <row r="15" s="23" customFormat="1" ht="30" customHeight="1" spans="1:5">
      <c r="A15" s="33" t="s">
        <v>1335</v>
      </c>
      <c r="B15" s="17">
        <v>394314</v>
      </c>
      <c r="C15" s="17">
        <v>416829</v>
      </c>
      <c r="D15" s="14">
        <v>402583</v>
      </c>
      <c r="E15" s="34">
        <f t="shared" si="0"/>
        <v>102.1</v>
      </c>
    </row>
    <row r="16" s="23" customFormat="1" ht="30" customHeight="1" spans="1:5">
      <c r="A16" s="33" t="s">
        <v>1336</v>
      </c>
      <c r="B16" s="17">
        <v>22186</v>
      </c>
      <c r="C16" s="17">
        <v>15424</v>
      </c>
      <c r="D16" s="14">
        <v>21321</v>
      </c>
      <c r="E16" s="34">
        <f t="shared" si="0"/>
        <v>96.1</v>
      </c>
    </row>
    <row r="17" s="23" customFormat="1" ht="30" customHeight="1" spans="1:5">
      <c r="A17" s="33" t="s">
        <v>49</v>
      </c>
      <c r="B17" s="17"/>
      <c r="C17" s="17">
        <v>0</v>
      </c>
      <c r="D17" s="14"/>
      <c r="E17" s="34"/>
    </row>
    <row r="18" s="23" customFormat="1" ht="30" customHeight="1" spans="1:5">
      <c r="A18" s="33" t="s">
        <v>1273</v>
      </c>
      <c r="B18" s="17"/>
      <c r="C18" s="17"/>
      <c r="D18" s="17"/>
      <c r="E18" s="34"/>
    </row>
    <row r="19" s="23" customFormat="1" ht="30" customHeight="1" spans="1:5">
      <c r="A19" s="33" t="s">
        <v>1338</v>
      </c>
      <c r="B19" s="35"/>
      <c r="C19" s="17"/>
      <c r="D19" s="17"/>
      <c r="E19" s="34"/>
    </row>
    <row r="20" s="23" customFormat="1" ht="30" customHeight="1" spans="1:5">
      <c r="A20" s="33" t="s">
        <v>1340</v>
      </c>
      <c r="B20" s="35"/>
      <c r="C20" s="17"/>
      <c r="D20" s="17"/>
      <c r="E20" s="34"/>
    </row>
    <row r="21" s="23" customFormat="1" ht="30" customHeight="1" spans="1:5">
      <c r="A21" s="33" t="s">
        <v>1342</v>
      </c>
      <c r="B21" s="35"/>
      <c r="C21" s="17"/>
      <c r="D21" s="17"/>
      <c r="E21" s="34"/>
    </row>
    <row r="22" s="23" customFormat="1" ht="30" customHeight="1" spans="1:5">
      <c r="A22" s="33" t="s">
        <v>1344</v>
      </c>
      <c r="B22" s="17">
        <v>0</v>
      </c>
      <c r="C22" s="17">
        <v>0</v>
      </c>
      <c r="D22" s="17">
        <v>0</v>
      </c>
      <c r="E22" s="34"/>
    </row>
    <row r="23" s="23" customFormat="1" ht="30" customHeight="1" spans="1:5">
      <c r="A23" s="33" t="s">
        <v>1346</v>
      </c>
      <c r="B23" s="35"/>
      <c r="C23" s="17"/>
      <c r="D23" s="17"/>
      <c r="E23" s="34"/>
    </row>
    <row r="24" s="23" customFormat="1" ht="30" customHeight="1" spans="1:5">
      <c r="A24" s="31" t="s">
        <v>1258</v>
      </c>
      <c r="B24" s="17">
        <f>B5+B9+B14+B18</f>
        <v>1149924</v>
      </c>
      <c r="C24" s="17">
        <f>C5+C9+C14+C18</f>
        <v>1121723</v>
      </c>
      <c r="D24" s="17">
        <f>D5+D9+D14+D18</f>
        <v>1191810</v>
      </c>
      <c r="E24" s="34">
        <f>D24/B24*100</f>
        <v>103.6</v>
      </c>
    </row>
    <row r="25" s="23" customFormat="1" ht="30" customHeight="1" spans="1:5">
      <c r="A25" s="31" t="s">
        <v>1353</v>
      </c>
      <c r="B25" s="36">
        <v>627242</v>
      </c>
      <c r="C25" s="17">
        <v>710865</v>
      </c>
      <c r="D25" s="36">
        <v>690665</v>
      </c>
      <c r="E25" s="34">
        <f>D25/B25*100</f>
        <v>110.1</v>
      </c>
    </row>
    <row r="26" s="23" customFormat="1" ht="30" customHeight="1" spans="1:5">
      <c r="A26" s="31" t="s">
        <v>1259</v>
      </c>
      <c r="B26" s="17">
        <f>B24+B25</f>
        <v>1777166</v>
      </c>
      <c r="C26" s="17">
        <f>C24+C25</f>
        <v>1832588</v>
      </c>
      <c r="D26" s="17">
        <f>D24+D25</f>
        <v>1882475</v>
      </c>
      <c r="E26" s="34">
        <f>D26/B26*100</f>
        <v>105.9</v>
      </c>
    </row>
    <row r="27" s="23" customFormat="1" customHeight="1"/>
    <row r="28" s="23" customFormat="1" customHeight="1" spans="4:4">
      <c r="D28" s="37"/>
    </row>
    <row r="29" s="23" customFormat="1" customHeight="1"/>
    <row r="30" s="23" customFormat="1" customHeight="1"/>
    <row r="31" s="23" customFormat="1" customHeight="1"/>
    <row r="32" s="23" customFormat="1" customHeight="1"/>
    <row r="33" s="23" customFormat="1" customHeight="1"/>
    <row r="34" s="23" customFormat="1" customHeight="1"/>
    <row r="35" s="23" customFormat="1" customHeight="1"/>
    <row r="36" s="23" customFormat="1" customHeight="1"/>
    <row r="37" s="23" customFormat="1" customHeight="1"/>
    <row r="38" s="23" customFormat="1" customHeight="1"/>
    <row r="39" s="23" customFormat="1" customHeight="1"/>
    <row r="40" s="23" customFormat="1" customHeight="1"/>
    <row r="41" s="23" customFormat="1" customHeight="1"/>
    <row r="42" s="23" customFormat="1" customHeight="1"/>
    <row r="43" s="23" customFormat="1" customHeight="1"/>
    <row r="44" s="23" customFormat="1" customHeight="1"/>
    <row r="45" s="23" customFormat="1" customHeight="1"/>
    <row r="46" s="23" customFormat="1" customHeight="1"/>
    <row r="47" s="23" customFormat="1" customHeight="1"/>
    <row r="48" s="23" customFormat="1" customHeight="1"/>
    <row r="49" s="23" customFormat="1" customHeight="1"/>
    <row r="50" s="23" customFormat="1" customHeight="1"/>
    <row r="51" s="23" customFormat="1" customHeight="1"/>
    <row r="52" s="23" customFormat="1" customHeight="1"/>
    <row r="53" s="23" customFormat="1" customHeight="1"/>
    <row r="54" s="23" customFormat="1" customHeight="1"/>
    <row r="55" s="23" customFormat="1" customHeight="1"/>
    <row r="56" s="23" customFormat="1" customHeight="1"/>
    <row r="57" s="23" customFormat="1" customHeight="1"/>
    <row r="58" s="23" customFormat="1" customHeight="1"/>
    <row r="59" s="23" customFormat="1" customHeight="1"/>
    <row r="60" s="23" customFormat="1" customHeight="1"/>
    <row r="61" s="23" customFormat="1" customHeight="1"/>
    <row r="62" s="23" customFormat="1" customHeight="1"/>
    <row r="63" s="23" customFormat="1" customHeight="1"/>
    <row r="64" s="23" customFormat="1" customHeight="1"/>
    <row r="65" s="23" customFormat="1" customHeight="1"/>
    <row r="66" s="23" customFormat="1" customHeight="1"/>
    <row r="67" s="23" customFormat="1" customHeight="1"/>
    <row r="68" s="23" customFormat="1" customHeight="1"/>
    <row r="69" s="23" customFormat="1" customHeight="1"/>
    <row r="70" s="23" customFormat="1" customHeight="1"/>
    <row r="71" s="23" customFormat="1" customHeight="1"/>
    <row r="72" s="23" customFormat="1" customHeight="1"/>
    <row r="73" s="23" customFormat="1" customHeight="1"/>
    <row r="74" s="23" customFormat="1" customHeight="1"/>
    <row r="75" s="23" customFormat="1" customHeight="1"/>
    <row r="76" s="23" customFormat="1" customHeight="1"/>
    <row r="77" s="23" customFormat="1" customHeight="1"/>
    <row r="78" s="23" customFormat="1" customHeight="1"/>
    <row r="79" s="23" customFormat="1" customHeight="1"/>
    <row r="80" s="23" customFormat="1" customHeight="1"/>
    <row r="81" s="23" customFormat="1" customHeight="1"/>
    <row r="82" s="23" customFormat="1" customHeight="1"/>
    <row r="83" s="23" customFormat="1" customHeight="1"/>
    <row r="84" s="23" customFormat="1" customHeight="1"/>
    <row r="85" s="23" customFormat="1" customHeight="1"/>
    <row r="86" s="23" customFormat="1" customHeight="1"/>
    <row r="87" s="23" customFormat="1" customHeight="1"/>
    <row r="88" s="23" customFormat="1" customHeight="1"/>
    <row r="89" s="23" customFormat="1" customHeight="1"/>
    <row r="90" s="23" customFormat="1" customHeight="1"/>
    <row r="91" s="23" customFormat="1" customHeight="1"/>
    <row r="92" s="23" customFormat="1" customHeight="1"/>
    <row r="93" s="23" customFormat="1" customHeight="1"/>
    <row r="94" s="23" customFormat="1" customHeight="1"/>
    <row r="95" s="23" customFormat="1" customHeight="1"/>
    <row r="96" s="23" customFormat="1" customHeight="1"/>
    <row r="97" s="23" customFormat="1" customHeight="1"/>
    <row r="98" s="23" customFormat="1" customHeight="1"/>
    <row r="99" s="23" customFormat="1" customHeight="1"/>
    <row r="100" s="23" customFormat="1" customHeight="1"/>
    <row r="101" s="23" customFormat="1" customHeight="1"/>
    <row r="102" s="23" customFormat="1" customHeight="1"/>
    <row r="103" s="23" customFormat="1" customHeight="1"/>
    <row r="104" s="23" customFormat="1" customHeight="1"/>
    <row r="105" s="23" customFormat="1" customHeight="1"/>
    <row r="106" s="23" customFormat="1" customHeight="1"/>
    <row r="107" s="23" customFormat="1" customHeight="1"/>
    <row r="108" s="23" customFormat="1" customHeight="1"/>
    <row r="109" s="23" customFormat="1" customHeight="1"/>
    <row r="110" s="23" customFormat="1" customHeight="1"/>
    <row r="111" s="23" customFormat="1" customHeight="1"/>
    <row r="112" s="23" customFormat="1" customHeight="1"/>
    <row r="113" s="23" customFormat="1" customHeight="1"/>
    <row r="114" s="23" customFormat="1" customHeight="1"/>
    <row r="115" s="23" customFormat="1" customHeight="1"/>
    <row r="116" s="23" customFormat="1" customHeight="1"/>
    <row r="117" s="23" customFormat="1" customHeight="1"/>
    <row r="118" s="23" customFormat="1" customHeight="1"/>
    <row r="119" s="23" customFormat="1" customHeight="1"/>
    <row r="120" s="23" customFormat="1" customHeight="1"/>
    <row r="121" s="23" customFormat="1" customHeight="1"/>
    <row r="122" s="23" customFormat="1" customHeight="1"/>
    <row r="123" s="23" customFormat="1" customHeight="1"/>
    <row r="124" s="23" customFormat="1" customHeight="1"/>
    <row r="125" s="23" customFormat="1" customHeight="1"/>
    <row r="126" s="23" customFormat="1" customHeight="1"/>
    <row r="127" s="23" customFormat="1" customHeight="1"/>
    <row r="128" s="23" customFormat="1" customHeight="1"/>
    <row r="129" s="23" customFormat="1" customHeight="1"/>
    <row r="130" s="23" customFormat="1" customHeight="1"/>
    <row r="131" s="23" customFormat="1" customHeight="1"/>
    <row r="132" s="23" customFormat="1" customHeight="1"/>
    <row r="133" s="23" customFormat="1" customHeight="1"/>
    <row r="134" s="23" customFormat="1" customHeight="1"/>
    <row r="135" s="23" customFormat="1" customHeight="1"/>
    <row r="136" s="23" customFormat="1" customHeight="1"/>
    <row r="137" s="23" customFormat="1" customHeight="1"/>
    <row r="138" s="23" customFormat="1" customHeight="1"/>
    <row r="139" s="23" customFormat="1" customHeight="1"/>
    <row r="140" s="23" customFormat="1" customHeight="1"/>
    <row r="141" s="23" customFormat="1" customHeight="1"/>
    <row r="142" s="23" customFormat="1" customHeight="1"/>
    <row r="143" s="23" customFormat="1" customHeight="1"/>
    <row r="144" s="23" customFormat="1" customHeight="1"/>
    <row r="145" s="23" customFormat="1" customHeight="1"/>
    <row r="146" s="23" customFormat="1" customHeight="1"/>
    <row r="147" s="23" customFormat="1" customHeight="1"/>
    <row r="148" s="23" customFormat="1" customHeight="1"/>
    <row r="149" s="23" customFormat="1" customHeight="1"/>
    <row r="150" s="23" customFormat="1" customHeight="1"/>
    <row r="151" s="23" customFormat="1" customHeight="1"/>
    <row r="152" s="23" customFormat="1" customHeight="1"/>
    <row r="153" s="23" customFormat="1" customHeight="1"/>
    <row r="154" s="23" customFormat="1" customHeight="1"/>
    <row r="155" s="23" customFormat="1" customHeight="1"/>
    <row r="156" s="23" customFormat="1" customHeight="1"/>
    <row r="157" s="23" customFormat="1" customHeight="1"/>
    <row r="158" s="23" customFormat="1" customHeight="1"/>
    <row r="159" s="23" customFormat="1" customHeight="1"/>
    <row r="160" s="23" customFormat="1" customHeight="1"/>
    <row r="161" s="23" customFormat="1" customHeight="1"/>
    <row r="162" s="23" customFormat="1" customHeight="1"/>
    <row r="163" s="23" customFormat="1" customHeight="1"/>
    <row r="164" s="23" customFormat="1" customHeight="1"/>
    <row r="165" s="23" customFormat="1" customHeight="1"/>
    <row r="166" s="23" customFormat="1" customHeight="1"/>
    <row r="167" s="23" customFormat="1" customHeight="1"/>
    <row r="168" s="23" customFormat="1" customHeight="1"/>
    <row r="169" s="23" customFormat="1" customHeight="1"/>
    <row r="170" s="23" customFormat="1" customHeight="1"/>
    <row r="171" s="23" customFormat="1" customHeight="1"/>
    <row r="172" s="23" customFormat="1" customHeight="1"/>
    <row r="173" s="23" customFormat="1" customHeight="1"/>
    <row r="174" s="23" customFormat="1" customHeight="1"/>
    <row r="175" s="23" customFormat="1" customHeight="1"/>
    <row r="176" s="23" customFormat="1" customHeight="1"/>
    <row r="177" s="23" customFormat="1" customHeight="1"/>
    <row r="178" s="23" customFormat="1" customHeight="1"/>
    <row r="179" s="23" customFormat="1" customHeight="1"/>
    <row r="180" s="23" customFormat="1" customHeight="1"/>
    <row r="181" s="23" customFormat="1" customHeight="1"/>
    <row r="182" s="23" customFormat="1" customHeight="1"/>
    <row r="183" s="23" customFormat="1" customHeight="1"/>
    <row r="184" s="23" customFormat="1" customHeight="1"/>
    <row r="185" s="23" customFormat="1" customHeight="1"/>
    <row r="186" s="23" customFormat="1" customHeight="1"/>
    <row r="187" s="23" customFormat="1" customHeight="1"/>
    <row r="188" s="23" customFormat="1" customHeight="1"/>
    <row r="189" s="23" customFormat="1" customHeight="1"/>
    <row r="190" s="23" customFormat="1" customHeight="1"/>
    <row r="191" s="23" customFormat="1" customHeight="1"/>
    <row r="192" s="23" customFormat="1" customHeight="1"/>
    <row r="193" s="23" customFormat="1" customHeight="1"/>
    <row r="194" s="23" customFormat="1" customHeight="1"/>
    <row r="195" s="23" customFormat="1" customHeight="1"/>
    <row r="196" s="23" customFormat="1" customHeight="1"/>
    <row r="197" s="23" customFormat="1" customHeight="1"/>
    <row r="198" s="23" customFormat="1" customHeight="1"/>
    <row r="199" s="23" customFormat="1" customHeight="1"/>
    <row r="200" s="23" customFormat="1" customHeight="1"/>
    <row r="201" s="23" customFormat="1" customHeight="1"/>
    <row r="202" s="23" customFormat="1" customHeight="1"/>
    <row r="203" s="23" customFormat="1" customHeight="1"/>
    <row r="204" s="23" customFormat="1" customHeight="1"/>
    <row r="205" s="23" customFormat="1" customHeight="1"/>
    <row r="206" s="23" customFormat="1" customHeight="1"/>
    <row r="207" s="23" customFormat="1" customHeight="1"/>
    <row r="208" s="23" customFormat="1" customHeight="1"/>
    <row r="209" s="23" customFormat="1" customHeight="1"/>
    <row r="210" s="23" customFormat="1" customHeight="1"/>
    <row r="211" s="23" customFormat="1" customHeight="1"/>
    <row r="212" s="23" customFormat="1" customHeight="1"/>
    <row r="213" s="23" customFormat="1" customHeight="1"/>
    <row r="214" s="23" customFormat="1" customHeight="1"/>
    <row r="215" s="23" customFormat="1" customHeight="1"/>
    <row r="216" s="23" customFormat="1" customHeight="1"/>
    <row r="217" s="23" customFormat="1" customHeight="1"/>
    <row r="218" s="23" customFormat="1" customHeight="1"/>
    <row r="219" s="23" customFormat="1" customHeight="1"/>
    <row r="220" s="23" customFormat="1" customHeight="1"/>
    <row r="221" s="23" customFormat="1" customHeight="1"/>
    <row r="222" s="23" customFormat="1" customHeight="1"/>
    <row r="223" s="23" customFormat="1" customHeight="1"/>
    <row r="224" s="23" customFormat="1" customHeight="1"/>
    <row r="225" s="23" customFormat="1" customHeight="1"/>
    <row r="226" s="23" customFormat="1" customHeight="1"/>
    <row r="227" s="23" customFormat="1" customHeight="1"/>
    <row r="228" s="23" customFormat="1" customHeight="1"/>
    <row r="229" s="23" customFormat="1" customHeight="1"/>
    <row r="230" s="23" customFormat="1" customHeight="1"/>
    <row r="231" s="23" customFormat="1" customHeight="1"/>
    <row r="232" s="23" customFormat="1" customHeight="1"/>
    <row r="233" s="23" customFormat="1" customHeight="1"/>
    <row r="234" s="23" customFormat="1" customHeight="1"/>
    <row r="235" s="23" customFormat="1" customHeight="1"/>
    <row r="236" s="23" customFormat="1" customHeight="1"/>
    <row r="237" s="23" customFormat="1" customHeight="1"/>
    <row r="238" s="23" customFormat="1" customHeight="1"/>
    <row r="239" s="23" customFormat="1" customHeight="1"/>
    <row r="240" s="23" customFormat="1" customHeight="1"/>
    <row r="241" s="23" customFormat="1" customHeight="1"/>
    <row r="242" s="23" customFormat="1" customHeight="1"/>
    <row r="243" s="23" customFormat="1" customHeight="1"/>
    <row r="244" s="23" customFormat="1" customHeight="1"/>
    <row r="245" s="23" customFormat="1" customHeight="1"/>
    <row r="246" s="23" customFormat="1" customHeight="1"/>
    <row r="247" s="23" customFormat="1" customHeight="1"/>
    <row r="248" s="23" customFormat="1" customHeight="1"/>
    <row r="249" s="23" customFormat="1" customHeight="1"/>
    <row r="250" s="23" customFormat="1" customHeight="1"/>
    <row r="251" s="23" customFormat="1" customHeight="1"/>
    <row r="252" s="23" customFormat="1" customHeight="1"/>
    <row r="253" s="23" customFormat="1" customHeight="1"/>
    <row r="254" s="23" customFormat="1" customHeight="1"/>
    <row r="255" s="23" customFormat="1" customHeight="1"/>
    <row r="256" s="23" customFormat="1" customHeight="1"/>
    <row r="257" s="23" customFormat="1" customHeight="1"/>
    <row r="258" s="23" customFormat="1" customHeight="1"/>
    <row r="259" s="23" customFormat="1" customHeight="1"/>
    <row r="260" s="23" customFormat="1" customHeight="1"/>
    <row r="261" s="23" customFormat="1" customHeight="1"/>
    <row r="262" s="23" customFormat="1" customHeight="1"/>
    <row r="263" s="23" customFormat="1" customHeight="1"/>
    <row r="264" s="23" customFormat="1" customHeight="1"/>
    <row r="265" s="23" customFormat="1" customHeight="1"/>
    <row r="266" s="23" customFormat="1" customHeight="1"/>
    <row r="267" s="23" customFormat="1" customHeight="1"/>
    <row r="268" s="23" customFormat="1" customHeight="1"/>
    <row r="269" s="23" customFormat="1" customHeight="1"/>
    <row r="270" s="23" customFormat="1" customHeight="1"/>
    <row r="271" s="23" customFormat="1" customHeight="1"/>
    <row r="272" s="23" customFormat="1" customHeight="1"/>
    <row r="273" s="23" customFormat="1" customHeight="1"/>
    <row r="274" s="23" customFormat="1" customHeight="1"/>
    <row r="275" s="23" customFormat="1" customHeight="1"/>
    <row r="276" s="23" customFormat="1" customHeight="1"/>
    <row r="277" s="23" customFormat="1" customHeight="1"/>
    <row r="278" s="23" customFormat="1" customHeight="1"/>
    <row r="279" s="23" customFormat="1" customHeight="1"/>
    <row r="280" s="23" customFormat="1" customHeight="1"/>
    <row r="281" s="23" customFormat="1" customHeight="1"/>
    <row r="282" s="23" customFormat="1" customHeight="1"/>
    <row r="283" s="23" customFormat="1" customHeight="1"/>
    <row r="284" s="23" customFormat="1" customHeight="1"/>
    <row r="285" s="23" customFormat="1" customHeight="1"/>
    <row r="286" s="23" customFormat="1" customHeight="1"/>
    <row r="287" s="23" customFormat="1" customHeight="1"/>
    <row r="288" s="23" customFormat="1" customHeight="1"/>
    <row r="289" s="23" customFormat="1" customHeight="1"/>
    <row r="290" s="23" customFormat="1" customHeight="1"/>
    <row r="291" s="23" customFormat="1" customHeight="1"/>
    <row r="292" s="23" customFormat="1" customHeight="1"/>
    <row r="293" s="23" customFormat="1" customHeight="1"/>
    <row r="294" s="23" customFormat="1" customHeight="1"/>
    <row r="295" s="23" customFormat="1" customHeight="1"/>
    <row r="296" s="23" customFormat="1" customHeight="1"/>
    <row r="297" s="23" customFormat="1" customHeight="1"/>
    <row r="298" s="23" customFormat="1" customHeight="1"/>
    <row r="299" s="23" customFormat="1" customHeight="1"/>
    <row r="300" s="23" customFormat="1" customHeight="1"/>
    <row r="301" s="23" customFormat="1" customHeight="1"/>
    <row r="302" s="23" customFormat="1" customHeight="1"/>
    <row r="303" s="23" customFormat="1" customHeight="1"/>
    <row r="304" s="23" customFormat="1" customHeight="1"/>
    <row r="305" s="23" customFormat="1" customHeight="1"/>
    <row r="306" s="23" customFormat="1" customHeight="1"/>
    <row r="307" s="23" customFormat="1" customHeight="1"/>
    <row r="308" s="23" customFormat="1" customHeight="1"/>
    <row r="309" s="23" customFormat="1" customHeight="1"/>
    <row r="310" s="23" customFormat="1" customHeight="1"/>
    <row r="311" s="23" customFormat="1" customHeight="1"/>
    <row r="312" s="23" customFormat="1" customHeight="1"/>
    <row r="313" s="23" customFormat="1" customHeight="1"/>
    <row r="314" s="23" customFormat="1" customHeight="1"/>
    <row r="315" s="23" customFormat="1" customHeight="1"/>
    <row r="316" s="23" customFormat="1" customHeight="1"/>
    <row r="317" s="23" customFormat="1" customHeight="1"/>
    <row r="318" s="23" customFormat="1" customHeight="1"/>
    <row r="319" s="23" customFormat="1" customHeight="1"/>
    <row r="320" s="23" customFormat="1" customHeight="1"/>
    <row r="321" s="23" customFormat="1" customHeight="1"/>
    <row r="322" s="23" customFormat="1" customHeight="1"/>
    <row r="323" s="23" customFormat="1" customHeight="1"/>
    <row r="324" s="23" customFormat="1" customHeight="1"/>
    <row r="325" s="23" customFormat="1" customHeight="1"/>
    <row r="326" s="23" customFormat="1" customHeight="1"/>
    <row r="327" s="23" customFormat="1" customHeight="1"/>
    <row r="328" s="23" customFormat="1" customHeight="1"/>
    <row r="329" s="23" customFormat="1" customHeight="1"/>
    <row r="330" s="23" customFormat="1" customHeight="1"/>
    <row r="331" s="23" customFormat="1" customHeight="1"/>
    <row r="332" s="23" customFormat="1" customHeight="1"/>
    <row r="333" s="23" customFormat="1" customHeight="1"/>
    <row r="334" s="23" customFormat="1" customHeight="1"/>
    <row r="335" s="23" customFormat="1" customHeight="1"/>
    <row r="336" s="23" customFormat="1" customHeight="1"/>
    <row r="337" s="23" customFormat="1" customHeight="1"/>
    <row r="338" s="23" customFormat="1" customHeight="1"/>
    <row r="339" s="23" customFormat="1" customHeight="1"/>
    <row r="340" s="23" customFormat="1" customHeight="1"/>
    <row r="341" s="23" customFormat="1" customHeight="1"/>
    <row r="342" s="23" customFormat="1" customHeight="1"/>
    <row r="343" s="23" customFormat="1" customHeight="1"/>
    <row r="344" s="23" customFormat="1" customHeight="1"/>
    <row r="345" s="23" customFormat="1" customHeight="1"/>
    <row r="346" s="23" customFormat="1" customHeight="1"/>
    <row r="347" s="23" customFormat="1" customHeight="1"/>
    <row r="348" s="23" customFormat="1" customHeight="1"/>
    <row r="349" s="23" customFormat="1" customHeight="1"/>
    <row r="350" s="23" customFormat="1" customHeight="1"/>
    <row r="351" s="23" customFormat="1" customHeight="1"/>
    <row r="352" s="23" customFormat="1" customHeight="1"/>
    <row r="353" s="23" customFormat="1" customHeight="1"/>
    <row r="354" s="23" customFormat="1" customHeight="1"/>
    <row r="355" s="23" customFormat="1" customHeight="1"/>
    <row r="356" s="23" customFormat="1" customHeight="1"/>
    <row r="357" s="23" customFormat="1" customHeight="1"/>
    <row r="358" s="23" customFormat="1" customHeight="1"/>
    <row r="359" s="23" customFormat="1" customHeight="1"/>
    <row r="360" s="23" customFormat="1" customHeight="1"/>
    <row r="361" s="23" customFormat="1" customHeight="1"/>
    <row r="362" s="23" customFormat="1" customHeight="1"/>
    <row r="363" s="23" customFormat="1" customHeight="1"/>
    <row r="364" s="23" customFormat="1" customHeight="1"/>
    <row r="365" s="23" customFormat="1" customHeight="1"/>
    <row r="366" s="23" customFormat="1" customHeight="1"/>
    <row r="367" s="23" customFormat="1" customHeight="1"/>
    <row r="368" s="23" customFormat="1" customHeight="1"/>
    <row r="369" s="23" customFormat="1" customHeight="1"/>
    <row r="370" s="23" customFormat="1" customHeight="1"/>
    <row r="371" s="23" customFormat="1" customHeight="1"/>
    <row r="372" s="23" customFormat="1" customHeight="1"/>
    <row r="373" s="23" customFormat="1" customHeight="1"/>
    <row r="374" s="23" customFormat="1" customHeight="1"/>
    <row r="375" s="23" customFormat="1" customHeight="1"/>
    <row r="376" s="23" customFormat="1" customHeight="1"/>
    <row r="377" s="23" customFormat="1" customHeight="1"/>
    <row r="378" s="23" customFormat="1" customHeight="1"/>
    <row r="379" s="23" customFormat="1" customHeight="1"/>
    <row r="380" s="23" customFormat="1" customHeight="1"/>
    <row r="381" s="23" customFormat="1" customHeight="1"/>
    <row r="382" s="23" customFormat="1" customHeight="1"/>
    <row r="383" s="23" customFormat="1" customHeight="1"/>
    <row r="384" s="23" customFormat="1" customHeight="1"/>
    <row r="385" s="23" customFormat="1" customHeight="1"/>
    <row r="386" s="23" customFormat="1" customHeight="1"/>
    <row r="387" s="23" customFormat="1" customHeight="1"/>
    <row r="388" s="23" customFormat="1" customHeight="1"/>
    <row r="389" s="23" customFormat="1" customHeight="1"/>
    <row r="390" s="23" customFormat="1" customHeight="1"/>
    <row r="391" s="23" customFormat="1" customHeight="1"/>
    <row r="392" s="23" customFormat="1" customHeight="1"/>
    <row r="393" s="23" customFormat="1" customHeight="1"/>
    <row r="394" s="23" customFormat="1" customHeight="1"/>
    <row r="395" s="23" customFormat="1" customHeight="1"/>
    <row r="396" s="23" customFormat="1" customHeight="1"/>
    <row r="397" s="23" customFormat="1" customHeight="1"/>
    <row r="398" s="23" customFormat="1" customHeight="1"/>
    <row r="399" s="23" customFormat="1" customHeight="1"/>
    <row r="400" s="23" customFormat="1" customHeight="1"/>
    <row r="401" s="23" customFormat="1" customHeight="1"/>
    <row r="402" s="23" customFormat="1" customHeight="1"/>
    <row r="403" s="23" customFormat="1" customHeight="1"/>
    <row r="404" s="23" customFormat="1" customHeight="1"/>
    <row r="405" s="23" customFormat="1" customHeight="1"/>
    <row r="406" s="23" customFormat="1" customHeight="1"/>
    <row r="407" s="23" customFormat="1" customHeight="1"/>
    <row r="408" s="23" customFormat="1" customHeight="1"/>
    <row r="409" s="23" customFormat="1" customHeight="1"/>
    <row r="410" s="23" customFormat="1" customHeight="1"/>
    <row r="411" s="23" customFormat="1" customHeight="1"/>
    <row r="412" s="23" customFormat="1" customHeight="1"/>
    <row r="413" s="23" customFormat="1" customHeight="1"/>
    <row r="414" s="23" customFormat="1" customHeight="1"/>
    <row r="415" s="23" customFormat="1" customHeight="1"/>
    <row r="416" s="23" customFormat="1" customHeight="1"/>
    <row r="417" s="23" customFormat="1" customHeight="1"/>
    <row r="418" s="23" customFormat="1" customHeight="1"/>
    <row r="419" s="23" customFormat="1" customHeight="1"/>
    <row r="420" s="23" customFormat="1" customHeight="1"/>
    <row r="421" s="23" customFormat="1" customHeight="1"/>
    <row r="422" s="23" customFormat="1" customHeight="1"/>
    <row r="423" s="23" customFormat="1" customHeight="1"/>
    <row r="424" s="23" customFormat="1" customHeight="1"/>
    <row r="425" s="23" customFormat="1" customHeight="1"/>
    <row r="426" s="23" customFormat="1" customHeight="1"/>
    <row r="427" s="23" customFormat="1" customHeight="1"/>
    <row r="428" s="23" customFormat="1" customHeight="1"/>
    <row r="429" s="23" customFormat="1" customHeight="1"/>
    <row r="430" s="23" customFormat="1" customHeight="1"/>
    <row r="431" s="23" customFormat="1" customHeight="1"/>
    <row r="432" s="23" customFormat="1" customHeight="1"/>
    <row r="433" s="23" customFormat="1" customHeight="1"/>
    <row r="434" s="23" customFormat="1" customHeight="1"/>
    <row r="435" s="23" customFormat="1" customHeight="1"/>
    <row r="436" s="23" customFormat="1" customHeight="1"/>
    <row r="437" s="23" customFormat="1" customHeight="1"/>
    <row r="438" s="23" customFormat="1" customHeight="1"/>
    <row r="439" s="23" customFormat="1" customHeight="1"/>
    <row r="440" s="23" customFormat="1" customHeight="1"/>
    <row r="441" s="23" customFormat="1" customHeight="1"/>
    <row r="442" s="23" customFormat="1" customHeight="1"/>
    <row r="443" s="23" customFormat="1" customHeight="1"/>
    <row r="444" s="23" customFormat="1" customHeight="1"/>
    <row r="445" s="23" customFormat="1" customHeight="1"/>
    <row r="446" s="23" customFormat="1" customHeight="1"/>
    <row r="447" s="23" customFormat="1" customHeight="1"/>
    <row r="448" s="23" customFormat="1" customHeight="1"/>
    <row r="449" s="23" customFormat="1" customHeight="1"/>
    <row r="450" s="23" customFormat="1" customHeight="1"/>
    <row r="451" s="23" customFormat="1" customHeight="1"/>
    <row r="452" s="23" customFormat="1" customHeight="1"/>
    <row r="453" s="23" customFormat="1" customHeight="1"/>
    <row r="454" s="23" customFormat="1" customHeight="1"/>
    <row r="455" s="23" customFormat="1" customHeight="1"/>
    <row r="456" s="23" customFormat="1" customHeight="1"/>
    <row r="457" s="23" customFormat="1" customHeight="1"/>
    <row r="458" s="23" customFormat="1" customHeight="1"/>
    <row r="459" s="23" customFormat="1" customHeight="1"/>
    <row r="460" s="23" customFormat="1" customHeight="1"/>
    <row r="461" s="23" customFormat="1" customHeight="1"/>
    <row r="462" s="23" customFormat="1" customHeight="1"/>
    <row r="463" s="23" customFormat="1" customHeight="1"/>
    <row r="464" s="23" customFormat="1" customHeight="1"/>
    <row r="465" s="23" customFormat="1" customHeight="1"/>
    <row r="466" s="23" customFormat="1" customHeight="1"/>
    <row r="467" s="23" customFormat="1" customHeight="1"/>
    <row r="468" s="23" customFormat="1" customHeight="1"/>
    <row r="469" s="23" customFormat="1" customHeight="1"/>
    <row r="470" s="23" customFormat="1" customHeight="1"/>
    <row r="471" s="23" customFormat="1" customHeight="1"/>
    <row r="472" s="23" customFormat="1" customHeight="1"/>
    <row r="473" s="23" customFormat="1" customHeight="1"/>
    <row r="474" s="23" customFormat="1" customHeight="1"/>
    <row r="475" s="23" customFormat="1" customHeight="1"/>
    <row r="476" s="23" customFormat="1" customHeight="1"/>
    <row r="477" s="23" customFormat="1" customHeight="1"/>
    <row r="478" s="23" customFormat="1" customHeight="1"/>
    <row r="479" s="23" customFormat="1" customHeight="1"/>
    <row r="480" s="23" customFormat="1" customHeight="1"/>
    <row r="481" s="23" customFormat="1" customHeight="1"/>
    <row r="482" s="23" customFormat="1" customHeight="1"/>
    <row r="483" s="23" customFormat="1" customHeight="1"/>
    <row r="484" s="23" customFormat="1" customHeight="1"/>
    <row r="485" s="23" customFormat="1" customHeight="1"/>
    <row r="486" s="23" customFormat="1" customHeight="1"/>
    <row r="487" s="23" customFormat="1" customHeight="1"/>
    <row r="488" s="23" customFormat="1" customHeight="1"/>
    <row r="489" s="23" customFormat="1" customHeight="1"/>
    <row r="490" s="23" customFormat="1" customHeight="1"/>
    <row r="491" s="23" customFormat="1" customHeight="1"/>
    <row r="492" s="23" customFormat="1" customHeight="1"/>
    <row r="493" s="23" customFormat="1" customHeight="1"/>
    <row r="494" s="23" customFormat="1" customHeight="1"/>
    <row r="495" s="23" customFormat="1" customHeight="1"/>
    <row r="496" s="23" customFormat="1" customHeight="1"/>
    <row r="497" s="23" customFormat="1" customHeight="1"/>
    <row r="498" s="23" customFormat="1" customHeight="1"/>
    <row r="499" s="23" customFormat="1" customHeight="1"/>
    <row r="500" s="23" customFormat="1" customHeight="1"/>
    <row r="501" s="23" customFormat="1" customHeight="1"/>
    <row r="502" s="23" customFormat="1" customHeight="1"/>
    <row r="503" s="23" customFormat="1" customHeight="1"/>
    <row r="504" s="23" customFormat="1" customHeight="1"/>
    <row r="505" s="23" customFormat="1" customHeight="1"/>
    <row r="506" s="23" customFormat="1" customHeight="1"/>
    <row r="507" s="23" customFormat="1" customHeight="1"/>
    <row r="508" s="23" customFormat="1" customHeight="1"/>
    <row r="509" s="23" customFormat="1" customHeight="1"/>
    <row r="510" s="23" customFormat="1" customHeight="1"/>
    <row r="511" s="23" customFormat="1" customHeight="1"/>
    <row r="512" s="23" customFormat="1" customHeight="1"/>
    <row r="513" s="23" customFormat="1" customHeight="1"/>
    <row r="514" s="23" customFormat="1" customHeight="1"/>
    <row r="515" s="23" customFormat="1" customHeight="1"/>
    <row r="516" s="23" customFormat="1" customHeight="1"/>
    <row r="517" s="23" customFormat="1" customHeight="1"/>
    <row r="518" s="23" customFormat="1" customHeight="1"/>
    <row r="519" s="23" customFormat="1" customHeight="1"/>
    <row r="520" s="23" customFormat="1" customHeight="1"/>
    <row r="521" s="23" customFormat="1" customHeight="1"/>
    <row r="522" s="23" customFormat="1" customHeight="1"/>
    <row r="523" s="23" customFormat="1" customHeight="1"/>
    <row r="524" s="23" customFormat="1" customHeight="1"/>
    <row r="525" s="23" customFormat="1" customHeight="1"/>
    <row r="526" s="23" customFormat="1" customHeight="1"/>
    <row r="527" s="23" customFormat="1" customHeight="1"/>
    <row r="528" s="23" customFormat="1" customHeight="1"/>
    <row r="529" s="23" customFormat="1" customHeight="1"/>
    <row r="530" s="23" customFormat="1" customHeight="1"/>
    <row r="531" s="23" customFormat="1" customHeight="1"/>
    <row r="532" s="23" customFormat="1" customHeight="1"/>
    <row r="533" s="23" customFormat="1" customHeight="1"/>
    <row r="534" s="23" customFormat="1" customHeight="1"/>
    <row r="535" s="23" customFormat="1" customHeight="1"/>
    <row r="536" s="23" customFormat="1" customHeight="1"/>
    <row r="537" s="23" customFormat="1" customHeight="1"/>
    <row r="538" s="23" customFormat="1" customHeight="1"/>
    <row r="539" s="23" customFormat="1" customHeight="1"/>
    <row r="540" s="23" customFormat="1" customHeight="1"/>
    <row r="541" s="23" customFormat="1" customHeight="1"/>
    <row r="542" s="23" customFormat="1" customHeight="1"/>
    <row r="543" s="23" customFormat="1" customHeight="1"/>
    <row r="544" s="23" customFormat="1" customHeight="1"/>
    <row r="545" s="23" customFormat="1" customHeight="1"/>
    <row r="546" s="23" customFormat="1" customHeight="1"/>
    <row r="547" s="23" customFormat="1" customHeight="1"/>
    <row r="548" s="23" customFormat="1" customHeight="1"/>
    <row r="549" s="23" customFormat="1" customHeight="1"/>
    <row r="550" s="23" customFormat="1" customHeight="1"/>
    <row r="551" s="23" customFormat="1" customHeight="1"/>
    <row r="552" s="23" customFormat="1" customHeight="1"/>
    <row r="553" s="23" customFormat="1" customHeight="1"/>
    <row r="554" s="23" customFormat="1" customHeight="1"/>
    <row r="555" s="23" customFormat="1" customHeight="1"/>
    <row r="556" s="23" customFormat="1" customHeight="1"/>
    <row r="557" s="23" customFormat="1" customHeight="1"/>
    <row r="558" s="23" customFormat="1" customHeight="1"/>
    <row r="559" s="23" customFormat="1" customHeight="1"/>
    <row r="560" s="23" customFormat="1" customHeight="1"/>
    <row r="561" s="23" customFormat="1" customHeight="1"/>
    <row r="562" s="23" customFormat="1" customHeight="1"/>
    <row r="563" s="23" customFormat="1" customHeight="1"/>
    <row r="564" s="23" customFormat="1" customHeight="1"/>
    <row r="565" s="23" customFormat="1" customHeight="1"/>
    <row r="566" s="23" customFormat="1" customHeight="1"/>
    <row r="567" s="23" customFormat="1" customHeight="1"/>
    <row r="568" s="23" customFormat="1" customHeight="1"/>
    <row r="569" s="23" customFormat="1" customHeight="1"/>
    <row r="570" s="23" customFormat="1" customHeight="1"/>
    <row r="571" s="23" customFormat="1" customHeight="1"/>
    <row r="572" s="23" customFormat="1" customHeight="1"/>
    <row r="573" s="23" customFormat="1" customHeight="1"/>
    <row r="574" s="23" customFormat="1" customHeight="1"/>
    <row r="575" s="23" customFormat="1" customHeight="1"/>
    <row r="576" s="23" customFormat="1" customHeight="1"/>
    <row r="577" s="23" customFormat="1" customHeight="1"/>
    <row r="578" s="23" customFormat="1" customHeight="1"/>
    <row r="579" s="23" customFormat="1" customHeight="1"/>
    <row r="580" s="23" customFormat="1" customHeight="1"/>
    <row r="581" s="23" customFormat="1" customHeight="1"/>
    <row r="582" s="23" customFormat="1" customHeight="1"/>
    <row r="583" s="23" customFormat="1" customHeight="1"/>
    <row r="584" s="23" customFormat="1" customHeight="1"/>
    <row r="585" s="23" customFormat="1" customHeight="1"/>
    <row r="586" s="23" customFormat="1" customHeight="1"/>
    <row r="587" s="23" customFormat="1" customHeight="1"/>
    <row r="588" s="23" customFormat="1" customHeight="1"/>
    <row r="589" s="23" customFormat="1" customHeight="1"/>
    <row r="590" s="23" customFormat="1" customHeight="1"/>
    <row r="591" s="23" customFormat="1" customHeight="1"/>
    <row r="592" s="23" customFormat="1" customHeight="1"/>
    <row r="593" s="23" customFormat="1" customHeight="1"/>
    <row r="594" s="23" customFormat="1" customHeight="1"/>
    <row r="595" s="23" customFormat="1" customHeight="1"/>
    <row r="596" s="23" customFormat="1" customHeight="1"/>
    <row r="597" s="23" customFormat="1" customHeight="1"/>
    <row r="598" s="23" customFormat="1" customHeight="1"/>
    <row r="599" s="23" customFormat="1" customHeight="1"/>
    <row r="600" s="23" customFormat="1" customHeight="1"/>
    <row r="601" s="23" customFormat="1" customHeight="1"/>
    <row r="602" s="23" customFormat="1" customHeight="1"/>
    <row r="603" s="23" customFormat="1" customHeight="1"/>
    <row r="604" s="23" customFormat="1" customHeight="1"/>
    <row r="605" s="23" customFormat="1" customHeight="1"/>
    <row r="606" s="23" customFormat="1" customHeight="1"/>
    <row r="607" s="23" customFormat="1" customHeight="1"/>
    <row r="608" s="23" customFormat="1" customHeight="1"/>
    <row r="609" s="23" customFormat="1" customHeight="1"/>
    <row r="610" s="23" customFormat="1" customHeight="1"/>
    <row r="611" s="23" customFormat="1" customHeight="1"/>
    <row r="612" s="23" customFormat="1" customHeight="1"/>
    <row r="613" s="23" customFormat="1" customHeight="1"/>
    <row r="614" s="23" customFormat="1" customHeight="1"/>
    <row r="615" s="23" customFormat="1" customHeight="1"/>
    <row r="616" s="23" customFormat="1" customHeight="1"/>
    <row r="617" s="23" customFormat="1" customHeight="1"/>
    <row r="618" s="23" customFormat="1" customHeight="1"/>
    <row r="619" s="23" customFormat="1" customHeight="1"/>
    <row r="620" s="23" customFormat="1" customHeight="1"/>
    <row r="621" s="23" customFormat="1" customHeight="1"/>
    <row r="622" s="23" customFormat="1" customHeight="1"/>
    <row r="623" s="23" customFormat="1" customHeight="1"/>
    <row r="624" s="23" customFormat="1" customHeight="1"/>
    <row r="625" s="23" customFormat="1" customHeight="1"/>
    <row r="626" s="23" customFormat="1" customHeight="1"/>
    <row r="627" s="23" customFormat="1" customHeight="1"/>
    <row r="628" s="23" customFormat="1" customHeight="1"/>
    <row r="629" s="23" customFormat="1" customHeight="1"/>
    <row r="630" s="23" customFormat="1" customHeight="1"/>
    <row r="631" s="23" customFormat="1" customHeight="1"/>
    <row r="632" s="23" customFormat="1" customHeight="1"/>
    <row r="633" s="23" customFormat="1" customHeight="1"/>
    <row r="634" s="23" customFormat="1" customHeight="1"/>
    <row r="635" s="23" customFormat="1" customHeight="1"/>
    <row r="636" s="23" customFormat="1" customHeight="1"/>
    <row r="637" s="23" customFormat="1" customHeight="1"/>
    <row r="638" s="23" customFormat="1" customHeight="1"/>
    <row r="639" s="23" customFormat="1" customHeight="1"/>
    <row r="640" s="23" customFormat="1" customHeight="1"/>
    <row r="641" s="23" customFormat="1" customHeight="1"/>
    <row r="642" s="23" customFormat="1" customHeight="1"/>
    <row r="643" s="23" customFormat="1" customHeight="1"/>
    <row r="644" s="23" customFormat="1" customHeight="1"/>
    <row r="645" s="23" customFormat="1" customHeight="1"/>
    <row r="646" s="23" customFormat="1" customHeight="1"/>
    <row r="647" s="23" customFormat="1" customHeight="1"/>
    <row r="648" s="23" customFormat="1" customHeight="1"/>
    <row r="649" s="23" customFormat="1" customHeight="1"/>
    <row r="650" s="23" customFormat="1" customHeight="1"/>
    <row r="651" s="23" customFormat="1" customHeight="1"/>
    <row r="652" s="23" customFormat="1" customHeight="1"/>
    <row r="653" s="23" customFormat="1" customHeight="1"/>
    <row r="654" s="23" customFormat="1" customHeight="1"/>
    <row r="655" s="23" customFormat="1" customHeight="1"/>
    <row r="656" s="23" customFormat="1" customHeight="1"/>
    <row r="657" s="23" customFormat="1" customHeight="1"/>
    <row r="658" s="23" customFormat="1" customHeight="1"/>
    <row r="659" s="23" customFormat="1" customHeight="1"/>
    <row r="660" s="23" customFormat="1" customHeight="1"/>
    <row r="661" s="23" customFormat="1" customHeight="1"/>
    <row r="662" s="23" customFormat="1" customHeight="1"/>
    <row r="663" s="23" customFormat="1" customHeight="1"/>
    <row r="664" s="23" customFormat="1" customHeight="1"/>
    <row r="665" s="23" customFormat="1" customHeight="1"/>
    <row r="666" s="23" customFormat="1" customHeight="1"/>
    <row r="667" s="23" customFormat="1" customHeight="1"/>
    <row r="668" s="23" customFormat="1" customHeight="1"/>
    <row r="669" s="23" customFormat="1" customHeight="1"/>
    <row r="670" s="23" customFormat="1" customHeight="1"/>
    <row r="671" s="23" customFormat="1" customHeight="1"/>
    <row r="672" s="23" customFormat="1" customHeight="1"/>
    <row r="673" s="23" customFormat="1" customHeight="1"/>
    <row r="674" s="23" customFormat="1" customHeight="1"/>
    <row r="675" s="23" customFormat="1" customHeight="1"/>
    <row r="676" s="23" customFormat="1" customHeight="1"/>
    <row r="677" s="23" customFormat="1" customHeight="1"/>
    <row r="678" s="23" customFormat="1" customHeight="1"/>
    <row r="679" s="23" customFormat="1" customHeight="1"/>
    <row r="680" s="23" customFormat="1" customHeight="1"/>
    <row r="681" s="23" customFormat="1" customHeight="1"/>
    <row r="682" s="23" customFormat="1" customHeight="1"/>
    <row r="683" s="23" customFormat="1" customHeight="1"/>
    <row r="684" s="23" customFormat="1" customHeight="1"/>
    <row r="685" s="23" customFormat="1" customHeight="1"/>
    <row r="686" s="23" customFormat="1" customHeight="1"/>
    <row r="687" s="23" customFormat="1" customHeight="1"/>
    <row r="688" s="23" customFormat="1" customHeight="1"/>
    <row r="689" s="23" customFormat="1" customHeight="1"/>
    <row r="690" s="23" customFormat="1" customHeight="1"/>
    <row r="691" s="23" customFormat="1" customHeight="1"/>
    <row r="692" s="23" customFormat="1" customHeight="1"/>
    <row r="693" s="23" customFormat="1" customHeight="1"/>
    <row r="694" s="23" customFormat="1" customHeight="1"/>
    <row r="695" s="23" customFormat="1" customHeight="1"/>
    <row r="696" s="23" customFormat="1" customHeight="1"/>
    <row r="697" s="23" customFormat="1" customHeight="1"/>
    <row r="698" s="23" customFormat="1" customHeight="1"/>
    <row r="699" s="23" customFormat="1" customHeight="1"/>
    <row r="700" s="23" customFormat="1" customHeight="1"/>
    <row r="701" s="23" customFormat="1" customHeight="1"/>
    <row r="702" s="23" customFormat="1" customHeight="1"/>
    <row r="703" s="23" customFormat="1" customHeight="1"/>
    <row r="704" s="23" customFormat="1" customHeight="1"/>
    <row r="705" s="23" customFormat="1" customHeight="1"/>
    <row r="706" s="23" customFormat="1" customHeight="1"/>
    <row r="707" s="23" customFormat="1" customHeight="1"/>
    <row r="708" s="23" customFormat="1" customHeight="1"/>
    <row r="709" s="23" customFormat="1" customHeight="1"/>
    <row r="710" s="23" customFormat="1" customHeight="1"/>
    <row r="711" s="23" customFormat="1" customHeight="1"/>
    <row r="712" s="23" customFormat="1" customHeight="1"/>
    <row r="713" s="23" customFormat="1" customHeight="1"/>
    <row r="714" s="23" customFormat="1" customHeight="1"/>
    <row r="715" s="23" customFormat="1" customHeight="1"/>
    <row r="716" s="23" customFormat="1" customHeight="1"/>
    <row r="717" s="23" customFormat="1" customHeight="1"/>
    <row r="718" s="23" customFormat="1" customHeight="1"/>
    <row r="719" s="23" customFormat="1" customHeight="1"/>
    <row r="720" s="23" customFormat="1" customHeight="1"/>
    <row r="721" s="23" customFormat="1" customHeight="1"/>
    <row r="722" s="23" customFormat="1" customHeight="1"/>
    <row r="723" s="23" customFormat="1" customHeight="1"/>
    <row r="724" s="23" customFormat="1" customHeight="1"/>
    <row r="725" s="23" customFormat="1" customHeight="1"/>
    <row r="726" s="23" customFormat="1" customHeight="1"/>
    <row r="727" s="23" customFormat="1" customHeight="1"/>
    <row r="728" s="23" customFormat="1" customHeight="1"/>
    <row r="729" s="23" customFormat="1" customHeight="1"/>
    <row r="730" s="23" customFormat="1" customHeight="1"/>
    <row r="731" s="23" customFormat="1" customHeight="1"/>
    <row r="732" s="23" customFormat="1" customHeight="1"/>
    <row r="733" s="23" customFormat="1" customHeight="1"/>
    <row r="734" s="23" customFormat="1" customHeight="1"/>
    <row r="735" s="23" customFormat="1" customHeight="1"/>
    <row r="736" s="23" customFormat="1" customHeight="1"/>
    <row r="737" s="23" customFormat="1" customHeight="1"/>
    <row r="738" s="23" customFormat="1" customHeight="1"/>
    <row r="739" s="23" customFormat="1" customHeight="1"/>
    <row r="740" s="23" customFormat="1" customHeight="1"/>
    <row r="741" s="23" customFormat="1" customHeight="1"/>
    <row r="742" s="23" customFormat="1" customHeight="1"/>
    <row r="743" s="23" customFormat="1" customHeight="1"/>
    <row r="744" s="23" customFormat="1" customHeight="1"/>
    <row r="745" s="23" customFormat="1" customHeight="1"/>
    <row r="746" s="23" customFormat="1" customHeight="1"/>
    <row r="747" s="23" customFormat="1" customHeight="1"/>
    <row r="748" s="23" customFormat="1" customHeight="1"/>
    <row r="749" s="23" customFormat="1" customHeight="1"/>
    <row r="750" s="23" customFormat="1" customHeight="1"/>
    <row r="751" s="23" customFormat="1" customHeight="1"/>
    <row r="752" s="23" customFormat="1" customHeight="1"/>
    <row r="753" s="23" customFormat="1" customHeight="1"/>
    <row r="754" s="23" customFormat="1" customHeight="1"/>
    <row r="755" s="23" customFormat="1" customHeight="1"/>
    <row r="756" s="23" customFormat="1" customHeight="1"/>
    <row r="757" s="23" customFormat="1" customHeight="1"/>
    <row r="758" s="23" customFormat="1" customHeight="1"/>
    <row r="759" s="23" customFormat="1" customHeight="1"/>
    <row r="760" s="23" customFormat="1" customHeight="1"/>
    <row r="761" s="23" customFormat="1" customHeight="1"/>
    <row r="762" s="23" customFormat="1" customHeight="1"/>
    <row r="763" s="23" customFormat="1" customHeight="1"/>
    <row r="764" s="23" customFormat="1" customHeight="1"/>
    <row r="765" s="23" customFormat="1" customHeight="1"/>
    <row r="766" s="23" customFormat="1" customHeight="1"/>
    <row r="767" s="23" customFormat="1" customHeight="1"/>
    <row r="768" s="23" customFormat="1" customHeight="1"/>
    <row r="769" s="23" customFormat="1" customHeight="1"/>
    <row r="770" s="23" customFormat="1" customHeight="1"/>
    <row r="771" s="23" customFormat="1" customHeight="1"/>
    <row r="772" s="23" customFormat="1" customHeight="1"/>
    <row r="773" s="23" customFormat="1" customHeight="1"/>
    <row r="774" s="23" customFormat="1" customHeight="1"/>
    <row r="775" s="23" customFormat="1" customHeight="1"/>
    <row r="776" s="23" customFormat="1" customHeight="1"/>
    <row r="777" s="23" customFormat="1" customHeight="1"/>
    <row r="778" s="23" customFormat="1" customHeight="1"/>
    <row r="779" s="23" customFormat="1" customHeight="1"/>
    <row r="780" s="23" customFormat="1" customHeight="1"/>
    <row r="781" s="23" customFormat="1" customHeight="1"/>
    <row r="782" s="23" customFormat="1" customHeight="1"/>
    <row r="783" s="23" customFormat="1" customHeight="1"/>
    <row r="784" s="23" customFormat="1" customHeight="1"/>
    <row r="785" s="23" customFormat="1" customHeight="1"/>
    <row r="786" s="23" customFormat="1" customHeight="1"/>
    <row r="787" s="23" customFormat="1" customHeight="1"/>
    <row r="788" s="23" customFormat="1" customHeight="1"/>
    <row r="789" s="23" customFormat="1" customHeight="1"/>
    <row r="790" s="23" customFormat="1" customHeight="1"/>
    <row r="791" s="23" customFormat="1" customHeight="1"/>
    <row r="792" s="23" customFormat="1" customHeight="1"/>
    <row r="793" s="23" customFormat="1" customHeight="1"/>
    <row r="794" s="23" customFormat="1" customHeight="1"/>
    <row r="795" s="23" customFormat="1" customHeight="1"/>
    <row r="796" s="23" customFormat="1" customHeight="1"/>
    <row r="797" s="23" customFormat="1" customHeight="1"/>
    <row r="798" s="23" customFormat="1" customHeight="1"/>
    <row r="799" s="23" customFormat="1" customHeight="1"/>
    <row r="800" s="23" customFormat="1" customHeight="1"/>
    <row r="801" s="23" customFormat="1" customHeight="1"/>
    <row r="802" s="23" customFormat="1" customHeight="1"/>
    <row r="803" s="23" customFormat="1" customHeight="1"/>
    <row r="804" s="23" customFormat="1" customHeight="1"/>
    <row r="805" s="23" customFormat="1" customHeight="1"/>
    <row r="806" s="23" customFormat="1" customHeight="1"/>
    <row r="807" s="23" customFormat="1" customHeight="1"/>
    <row r="808" s="23" customFormat="1" customHeight="1"/>
    <row r="809" s="23" customFormat="1" customHeight="1"/>
    <row r="810" s="23" customFormat="1" customHeight="1"/>
    <row r="811" s="23" customFormat="1" customHeight="1"/>
    <row r="812" s="23" customFormat="1" customHeight="1"/>
    <row r="813" s="23" customFormat="1" customHeight="1"/>
    <row r="814" s="23" customFormat="1" customHeight="1"/>
    <row r="815" s="23" customFormat="1" customHeight="1"/>
    <row r="816" s="23" customFormat="1" customHeight="1"/>
    <row r="817" s="23" customFormat="1" customHeight="1"/>
    <row r="818" s="23" customFormat="1" customHeight="1"/>
    <row r="819" s="23" customFormat="1" customHeight="1"/>
    <row r="820" s="23" customFormat="1" customHeight="1"/>
    <row r="821" s="23" customFormat="1" customHeight="1"/>
    <row r="822" s="23" customFormat="1" customHeight="1"/>
    <row r="823" s="23" customFormat="1" customHeight="1"/>
    <row r="824" s="23" customFormat="1" customHeight="1"/>
    <row r="825" s="23" customFormat="1" customHeight="1"/>
    <row r="826" s="23" customFormat="1" customHeight="1"/>
    <row r="827" s="23" customFormat="1" customHeight="1"/>
    <row r="828" s="23" customFormat="1" customHeight="1"/>
    <row r="829" s="23" customFormat="1" customHeight="1"/>
    <row r="830" s="23" customFormat="1" customHeight="1"/>
    <row r="831" s="23" customFormat="1" customHeight="1"/>
    <row r="832" s="23" customFormat="1" customHeight="1"/>
    <row r="833" s="23" customFormat="1" customHeight="1"/>
    <row r="834" s="23" customFormat="1" customHeight="1"/>
    <row r="835" s="23" customFormat="1" customHeight="1"/>
    <row r="836" s="23" customFormat="1" customHeight="1"/>
    <row r="837" s="23" customFormat="1" customHeight="1"/>
    <row r="838" s="23" customFormat="1" customHeight="1"/>
    <row r="839" s="23" customFormat="1" customHeight="1"/>
    <row r="840" s="23" customFormat="1" customHeight="1"/>
    <row r="841" s="23" customFormat="1" customHeight="1"/>
    <row r="842" s="23" customFormat="1" customHeight="1"/>
    <row r="843" s="23" customFormat="1" customHeight="1"/>
    <row r="844" s="23" customFormat="1" customHeight="1"/>
    <row r="845" s="23" customFormat="1" customHeight="1"/>
    <row r="846" s="23" customFormat="1" customHeight="1"/>
    <row r="847" s="23" customFormat="1" customHeight="1"/>
    <row r="848" s="23" customFormat="1" customHeight="1"/>
    <row r="849" s="23" customFormat="1" customHeight="1"/>
    <row r="850" s="23" customFormat="1" customHeight="1"/>
    <row r="851" s="23" customFormat="1" customHeight="1"/>
    <row r="852" s="23" customFormat="1" customHeight="1"/>
    <row r="853" s="23" customFormat="1" customHeight="1"/>
    <row r="854" s="23" customFormat="1" customHeight="1"/>
    <row r="855" s="23" customFormat="1" customHeight="1"/>
    <row r="856" s="23" customFormat="1" customHeight="1"/>
    <row r="857" s="23" customFormat="1" customHeight="1"/>
    <row r="858" s="23" customFormat="1" customHeight="1"/>
    <row r="859" s="23" customFormat="1" customHeight="1"/>
    <row r="860" s="23" customFormat="1" customHeight="1"/>
    <row r="861" s="23" customFormat="1" customHeight="1"/>
    <row r="862" s="23" customFormat="1" customHeight="1"/>
    <row r="863" s="23" customFormat="1" customHeight="1"/>
    <row r="864" s="23" customFormat="1" customHeight="1"/>
    <row r="865" s="23" customFormat="1" customHeight="1"/>
    <row r="866" s="23" customFormat="1" customHeight="1"/>
    <row r="867" s="23" customFormat="1" customHeight="1"/>
    <row r="868" s="23" customFormat="1" customHeight="1"/>
    <row r="869" s="23" customFormat="1" customHeight="1"/>
    <row r="870" s="23" customFormat="1" customHeight="1"/>
    <row r="871" s="23" customFormat="1" customHeight="1"/>
    <row r="872" s="23" customFormat="1" customHeight="1"/>
    <row r="873" s="23" customFormat="1" customHeight="1"/>
    <row r="874" s="23" customFormat="1" customHeight="1"/>
    <row r="875" s="23" customFormat="1" customHeight="1"/>
    <row r="876" s="23" customFormat="1" customHeight="1"/>
    <row r="877" s="23" customFormat="1" customHeight="1"/>
    <row r="878" s="23" customFormat="1" customHeight="1"/>
    <row r="879" s="23" customFormat="1" customHeight="1"/>
    <row r="880" s="23" customFormat="1" customHeight="1"/>
    <row r="881" s="23" customFormat="1" customHeight="1"/>
    <row r="882" s="23" customFormat="1" customHeight="1"/>
    <row r="883" s="23" customFormat="1" customHeight="1"/>
    <row r="884" s="23" customFormat="1" customHeight="1"/>
    <row r="885" s="23" customFormat="1" customHeight="1"/>
    <row r="886" s="23" customFormat="1" customHeight="1"/>
    <row r="887" s="23" customFormat="1" customHeight="1"/>
    <row r="888" s="23" customFormat="1" customHeight="1"/>
    <row r="889" s="23" customFormat="1" customHeight="1"/>
    <row r="890" s="23" customFormat="1" customHeight="1"/>
    <row r="891" s="23" customFormat="1" customHeight="1"/>
    <row r="892" s="23" customFormat="1" customHeight="1"/>
    <row r="893" s="23" customFormat="1" customHeight="1"/>
    <row r="894" s="23" customFormat="1" customHeight="1"/>
    <row r="895" s="23" customFormat="1" customHeight="1"/>
    <row r="896" s="23" customFormat="1" customHeight="1"/>
    <row r="897" s="23" customFormat="1" customHeight="1"/>
    <row r="898" s="23" customFormat="1" customHeight="1"/>
    <row r="899" s="23" customFormat="1" customHeight="1"/>
    <row r="900" s="23" customFormat="1" customHeight="1"/>
    <row r="901" s="23" customFormat="1" customHeight="1"/>
    <row r="902" s="23" customFormat="1" customHeight="1"/>
    <row r="903" s="23" customFormat="1" customHeight="1"/>
    <row r="904" s="23" customFormat="1" customHeight="1"/>
    <row r="905" s="23" customFormat="1" customHeight="1"/>
    <row r="906" s="23" customFormat="1" customHeight="1"/>
    <row r="907" s="23" customFormat="1" customHeight="1"/>
    <row r="908" s="23" customFormat="1" customHeight="1"/>
    <row r="909" s="23" customFormat="1" customHeight="1"/>
    <row r="910" s="23" customFormat="1" customHeight="1"/>
    <row r="911" s="23" customFormat="1" customHeight="1"/>
    <row r="912" s="23" customFormat="1" customHeight="1"/>
    <row r="913" s="23" customFormat="1" customHeight="1"/>
    <row r="914" s="23" customFormat="1" customHeight="1"/>
    <row r="915" s="23" customFormat="1" customHeight="1"/>
    <row r="916" s="23" customFormat="1" customHeight="1"/>
    <row r="917" s="23" customFormat="1" customHeight="1"/>
    <row r="918" s="23" customFormat="1" customHeight="1"/>
    <row r="919" s="23" customFormat="1" customHeight="1"/>
    <row r="920" s="23" customFormat="1" customHeight="1"/>
    <row r="921" s="23" customFormat="1" customHeight="1"/>
    <row r="922" s="23" customFormat="1" customHeight="1"/>
    <row r="923" s="23" customFormat="1" customHeight="1"/>
    <row r="924" s="23" customFormat="1" customHeight="1"/>
    <row r="925" s="23" customFormat="1" customHeight="1"/>
    <row r="926" s="23" customFormat="1" customHeight="1"/>
    <row r="927" s="23" customFormat="1" customHeight="1"/>
    <row r="928" s="23" customFormat="1" customHeight="1"/>
    <row r="929" s="23" customFormat="1" customHeight="1"/>
    <row r="930" s="23" customFormat="1" customHeight="1"/>
    <row r="931" s="23" customFormat="1" customHeight="1"/>
    <row r="932" s="23" customFormat="1" customHeight="1"/>
    <row r="933" s="23" customFormat="1" customHeight="1"/>
    <row r="934" s="23" customFormat="1" customHeight="1"/>
    <row r="935" s="23" customFormat="1" customHeight="1"/>
    <row r="936" s="23" customFormat="1" customHeight="1"/>
    <row r="937" s="23" customFormat="1" customHeight="1"/>
    <row r="938" s="23" customFormat="1" customHeight="1"/>
    <row r="939" s="23" customFormat="1" customHeight="1"/>
    <row r="940" s="23" customFormat="1" customHeight="1"/>
    <row r="941" s="23" customFormat="1" customHeight="1"/>
    <row r="942" s="23" customFormat="1" customHeight="1"/>
    <row r="943" s="23" customFormat="1" customHeight="1"/>
    <row r="944" s="23" customFormat="1" customHeight="1"/>
    <row r="945" s="23" customFormat="1" customHeight="1"/>
    <row r="946" s="23" customFormat="1" customHeight="1"/>
    <row r="947" s="23" customFormat="1" customHeight="1"/>
    <row r="948" s="23" customFormat="1" customHeight="1"/>
    <row r="949" s="23" customFormat="1" customHeight="1"/>
    <row r="950" s="23" customFormat="1" customHeight="1"/>
    <row r="951" s="23" customFormat="1" customHeight="1"/>
    <row r="952" s="23" customFormat="1" customHeight="1"/>
    <row r="953" s="23" customFormat="1" customHeight="1"/>
    <row r="954" s="23" customFormat="1" customHeight="1"/>
    <row r="955" s="23" customFormat="1" customHeight="1"/>
    <row r="956" s="23" customFormat="1" customHeight="1"/>
    <row r="957" s="23" customFormat="1" customHeight="1"/>
    <row r="958" s="23" customFormat="1" customHeight="1"/>
    <row r="959" s="23" customFormat="1" customHeight="1"/>
    <row r="960" s="23" customFormat="1" customHeight="1"/>
    <row r="961" s="23" customFormat="1" customHeight="1"/>
    <row r="962" s="23" customFormat="1" customHeight="1"/>
    <row r="963" s="23" customFormat="1" customHeight="1"/>
    <row r="964" s="23" customFormat="1" customHeight="1"/>
    <row r="965" s="23" customFormat="1" customHeight="1"/>
    <row r="966" s="23" customFormat="1" customHeight="1"/>
    <row r="967" s="23" customFormat="1" customHeight="1"/>
    <row r="968" s="23" customFormat="1" customHeight="1"/>
    <row r="969" s="23" customFormat="1" customHeight="1"/>
    <row r="970" s="23" customFormat="1" customHeight="1"/>
    <row r="971" s="23" customFormat="1" customHeight="1"/>
    <row r="972" s="23" customFormat="1" customHeight="1"/>
    <row r="973" s="23" customFormat="1" customHeight="1"/>
    <row r="974" s="23" customFormat="1" customHeight="1"/>
    <row r="975" s="23" customFormat="1" customHeight="1"/>
    <row r="976" s="23" customFormat="1" customHeight="1"/>
    <row r="977" s="23" customFormat="1" customHeight="1"/>
    <row r="978" s="23" customFormat="1" customHeight="1"/>
    <row r="979" s="23" customFormat="1" customHeight="1"/>
    <row r="980" s="23" customFormat="1" customHeight="1"/>
    <row r="981" s="23" customFormat="1" customHeight="1"/>
    <row r="982" s="23" customFormat="1" customHeight="1"/>
    <row r="983" s="23" customFormat="1" customHeight="1"/>
    <row r="984" s="23" customFormat="1" customHeight="1"/>
    <row r="985" s="23" customFormat="1" customHeight="1"/>
    <row r="986" s="23" customFormat="1" customHeight="1"/>
    <row r="987" s="23" customFormat="1" customHeight="1"/>
    <row r="988" s="23" customFormat="1" customHeight="1"/>
    <row r="989" s="23" customFormat="1" customHeight="1"/>
    <row r="990" s="23" customFormat="1" customHeight="1"/>
    <row r="991" s="23" customFormat="1" customHeight="1"/>
    <row r="992" s="23" customFormat="1" customHeight="1"/>
    <row r="993" s="23" customFormat="1" customHeight="1"/>
    <row r="994" s="23" customFormat="1" customHeight="1"/>
    <row r="995" s="23" customFormat="1" customHeight="1"/>
  </sheetData>
  <mergeCells count="1">
    <mergeCell ref="A2:E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X978"/>
  <sheetViews>
    <sheetView showZeros="0" workbookViewId="0">
      <selection activeCell="A1" sqref="A1"/>
    </sheetView>
  </sheetViews>
  <sheetFormatPr defaultColWidth="8.75" defaultRowHeight="20.1" customHeight="1"/>
  <cols>
    <col min="1" max="1" width="39.625" style="4" customWidth="1"/>
    <col min="2" max="2" width="10.75" style="4" customWidth="1"/>
    <col min="3" max="3" width="10.75" style="5" customWidth="1"/>
    <col min="4" max="4" width="10.75" style="4" customWidth="1"/>
    <col min="5" max="6" width="9" style="4" customWidth="1"/>
    <col min="7" max="7" width="10.5" style="4" customWidth="1"/>
    <col min="8" max="33" width="9" style="4" customWidth="1"/>
    <col min="34" max="16384" width="8.75" style="4"/>
  </cols>
  <sheetData>
    <row r="1" s="1" customFormat="1" ht="19.5" customHeight="1" spans="1:232">
      <c r="A1" s="6" t="s">
        <v>1354</v>
      </c>
      <c r="B1" s="6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</row>
    <row r="2" s="2" customFormat="1" ht="48.75" customHeight="1" spans="1:4">
      <c r="A2" s="9" t="s">
        <v>1355</v>
      </c>
      <c r="B2" s="9"/>
      <c r="C2" s="9"/>
      <c r="D2" s="9"/>
    </row>
    <row r="3" s="3" customFormat="1" ht="26.25" customHeight="1" spans="4:4">
      <c r="D3" s="10" t="s">
        <v>2</v>
      </c>
    </row>
    <row r="4" s="3" customFormat="1" ht="36" customHeight="1" spans="1:4">
      <c r="A4" s="11" t="s">
        <v>3</v>
      </c>
      <c r="B4" s="11" t="s">
        <v>1283</v>
      </c>
      <c r="C4" s="11" t="s">
        <v>1356</v>
      </c>
      <c r="D4" s="11" t="s">
        <v>1357</v>
      </c>
    </row>
    <row r="5" s="3" customFormat="1" ht="36" customHeight="1" spans="1:4">
      <c r="A5" s="12" t="s">
        <v>1266</v>
      </c>
      <c r="B5" s="17">
        <v>384066</v>
      </c>
      <c r="C5" s="14">
        <v>419265</v>
      </c>
      <c r="D5" s="18">
        <f>C5/B5*100</f>
        <v>109.2</v>
      </c>
    </row>
    <row r="6" s="3" customFormat="1" ht="36" customHeight="1" spans="1:4">
      <c r="A6" s="12" t="s">
        <v>1299</v>
      </c>
      <c r="B6" s="17">
        <v>364107</v>
      </c>
      <c r="C6" s="14">
        <v>370533</v>
      </c>
      <c r="D6" s="18">
        <f>C6/B6*100</f>
        <v>101.8</v>
      </c>
    </row>
    <row r="7" s="3" customFormat="1" ht="36" customHeight="1" spans="1:4">
      <c r="A7" s="12" t="s">
        <v>1270</v>
      </c>
      <c r="B7" s="17">
        <v>427342</v>
      </c>
      <c r="C7" s="14">
        <v>427922</v>
      </c>
      <c r="D7" s="18">
        <f>C7/B7*100</f>
        <v>100.1</v>
      </c>
    </row>
    <row r="8" s="3" customFormat="1" ht="36" customHeight="1" spans="1:4">
      <c r="A8" s="12" t="s">
        <v>1272</v>
      </c>
      <c r="B8" s="19"/>
      <c r="C8" s="20"/>
      <c r="D8" s="18"/>
    </row>
    <row r="9" s="3" customFormat="1" ht="36" customHeight="1" spans="1:4">
      <c r="A9" s="11" t="s">
        <v>1253</v>
      </c>
      <c r="B9" s="20">
        <f>SUM(B5:B8)</f>
        <v>1175515</v>
      </c>
      <c r="C9" s="20">
        <f>SUM(C5:C8)</f>
        <v>1217720</v>
      </c>
      <c r="D9" s="18">
        <f>C9/B9*100</f>
        <v>103.6</v>
      </c>
    </row>
    <row r="10" s="3" customFormat="1" customHeight="1"/>
    <row r="11" s="3" customFormat="1" customHeight="1"/>
    <row r="12" s="3" customFormat="1" customHeight="1"/>
    <row r="13" s="3" customFormat="1" customHeight="1"/>
    <row r="14" s="3" customFormat="1" customHeight="1"/>
    <row r="15" s="3" customFormat="1" customHeight="1"/>
    <row r="16" s="3" customFormat="1" customHeight="1"/>
    <row r="17" s="3" customFormat="1" customHeight="1"/>
    <row r="18" s="3" customFormat="1" customHeight="1"/>
    <row r="19" s="3" customFormat="1" customHeight="1"/>
    <row r="20" s="3" customFormat="1" customHeight="1"/>
    <row r="21" s="3" customFormat="1" customHeight="1"/>
    <row r="22" s="3" customFormat="1" customHeight="1"/>
    <row r="23" s="3" customFormat="1" customHeight="1"/>
    <row r="24" s="3" customFormat="1" customHeight="1"/>
    <row r="25" s="3" customFormat="1" customHeight="1"/>
    <row r="26" s="3" customFormat="1" customHeight="1"/>
    <row r="27" s="3" customFormat="1" customHeight="1"/>
    <row r="28" s="3" customFormat="1" customHeight="1"/>
    <row r="29" s="3" customFormat="1" customHeight="1"/>
    <row r="30" s="3" customFormat="1" customHeight="1"/>
    <row r="31" s="3" customFormat="1" customHeight="1"/>
    <row r="32" s="3" customFormat="1" customHeight="1"/>
    <row r="33" s="3" customFormat="1" customHeight="1"/>
    <row r="34" s="3" customFormat="1" customHeight="1"/>
    <row r="35" s="3" customFormat="1" customHeight="1"/>
    <row r="36" s="3" customFormat="1" customHeight="1"/>
    <row r="37" s="3" customFormat="1" customHeight="1"/>
    <row r="38" s="3" customFormat="1" customHeight="1"/>
    <row r="39" s="3" customFormat="1" customHeight="1"/>
    <row r="40" s="3" customFormat="1" customHeight="1"/>
    <row r="41" s="3" customFormat="1" customHeight="1"/>
    <row r="42" s="3" customFormat="1" customHeight="1"/>
    <row r="43" s="3" customFormat="1" customHeight="1"/>
    <row r="44" s="3" customFormat="1" customHeight="1"/>
    <row r="45" s="3" customFormat="1" customHeight="1"/>
    <row r="46" s="3" customFormat="1" customHeight="1"/>
    <row r="47" s="3" customFormat="1" customHeight="1"/>
    <row r="48" s="3" customFormat="1" customHeight="1"/>
    <row r="49" s="3" customFormat="1" customHeight="1"/>
    <row r="50" s="3" customFormat="1" customHeight="1"/>
    <row r="51" s="3" customFormat="1" customHeight="1"/>
    <row r="52" s="3" customFormat="1" customHeight="1"/>
    <row r="53" s="3" customFormat="1" customHeight="1"/>
    <row r="54" s="3" customFormat="1" customHeight="1"/>
    <row r="55" s="3" customFormat="1" customHeight="1"/>
    <row r="56" s="3" customFormat="1" customHeight="1"/>
    <row r="57" s="3" customFormat="1" customHeight="1"/>
    <row r="58" s="3" customFormat="1" customHeight="1"/>
    <row r="59" s="3" customFormat="1" customHeight="1"/>
    <row r="60" s="3" customFormat="1" customHeight="1"/>
    <row r="61" s="3" customFormat="1" customHeight="1"/>
    <row r="62" s="3" customFormat="1" customHeight="1"/>
    <row r="63" s="3" customFormat="1" customHeight="1"/>
    <row r="64" s="3" customFormat="1" customHeight="1"/>
    <row r="65" s="3" customFormat="1" customHeight="1"/>
    <row r="66" s="3" customFormat="1" customHeight="1"/>
    <row r="67" s="3" customFormat="1" customHeight="1"/>
    <row r="68" s="3" customFormat="1" customHeight="1"/>
    <row r="69" s="3" customFormat="1" customHeight="1"/>
    <row r="70" s="3" customFormat="1" customHeight="1"/>
    <row r="71" s="3" customFormat="1" customHeight="1"/>
    <row r="72" s="3" customFormat="1" customHeight="1"/>
    <row r="73" s="3" customFormat="1" customHeight="1"/>
    <row r="74" s="3" customFormat="1" customHeight="1"/>
    <row r="75" s="3" customFormat="1" customHeight="1"/>
    <row r="76" s="3" customFormat="1" customHeight="1"/>
    <row r="77" s="3" customFormat="1" customHeight="1"/>
    <row r="78" s="3" customFormat="1" customHeight="1"/>
    <row r="79" s="3" customFormat="1" customHeight="1"/>
    <row r="80" s="3" customFormat="1" customHeight="1"/>
    <row r="81" s="3" customFormat="1" customHeight="1"/>
    <row r="82" s="3" customFormat="1" customHeight="1"/>
    <row r="83" s="3" customFormat="1" customHeight="1"/>
    <row r="84" s="3" customFormat="1" customHeight="1"/>
    <row r="85" s="3" customFormat="1" customHeight="1"/>
    <row r="86" s="3" customFormat="1" customHeight="1"/>
    <row r="87" s="3" customFormat="1" customHeight="1"/>
    <row r="88" s="3" customFormat="1" customHeight="1"/>
    <row r="89" s="3" customFormat="1" customHeight="1"/>
    <row r="90" s="3" customFormat="1" customHeight="1"/>
    <row r="91" s="3" customFormat="1" customHeight="1"/>
    <row r="92" s="3" customFormat="1" customHeight="1"/>
    <row r="93" s="3" customFormat="1" customHeight="1"/>
    <row r="94" s="3" customFormat="1" customHeight="1"/>
    <row r="95" s="3" customFormat="1" customHeight="1"/>
    <row r="96" s="3" customFormat="1" customHeight="1"/>
    <row r="97" s="3" customFormat="1" customHeight="1"/>
    <row r="98" s="3" customFormat="1" customHeight="1"/>
    <row r="99" s="3" customFormat="1" customHeight="1"/>
    <row r="100" s="3" customFormat="1" customHeight="1"/>
    <row r="101" s="3" customFormat="1" customHeight="1"/>
    <row r="102" s="3" customFormat="1" customHeight="1"/>
    <row r="103" s="3" customFormat="1" customHeight="1"/>
    <row r="104" s="3" customFormat="1" customHeight="1"/>
    <row r="105" s="3" customFormat="1" customHeight="1"/>
    <row r="106" s="3" customFormat="1" customHeight="1"/>
    <row r="107" s="3" customFormat="1" customHeight="1"/>
    <row r="108" s="3" customFormat="1" customHeight="1"/>
    <row r="109" s="3" customFormat="1" customHeight="1"/>
    <row r="110" s="3" customFormat="1" customHeight="1"/>
    <row r="111" s="3" customFormat="1" customHeight="1"/>
    <row r="112" s="3" customFormat="1" customHeight="1"/>
    <row r="113" s="3" customFormat="1" customHeight="1"/>
    <row r="114" s="3" customFormat="1" customHeight="1"/>
    <row r="115" s="3" customFormat="1" customHeight="1"/>
    <row r="116" s="3" customFormat="1" customHeight="1"/>
    <row r="117" s="3" customFormat="1" customHeight="1"/>
    <row r="118" s="3" customFormat="1" customHeight="1"/>
    <row r="119" s="3" customFormat="1" customHeight="1"/>
    <row r="120" s="3" customFormat="1" customHeight="1"/>
    <row r="121" s="3" customFormat="1" customHeight="1"/>
    <row r="122" s="3" customFormat="1" customHeight="1"/>
    <row r="123" s="3" customFormat="1" customHeight="1"/>
    <row r="124" s="3" customFormat="1" customHeight="1"/>
    <row r="125" s="3" customFormat="1" customHeight="1"/>
    <row r="126" s="3" customFormat="1" customHeight="1"/>
    <row r="127" s="3" customFormat="1" customHeight="1"/>
    <row r="128" s="3" customFormat="1" customHeight="1"/>
    <row r="129" s="3" customFormat="1" customHeight="1"/>
    <row r="130" s="3" customFormat="1" customHeight="1"/>
    <row r="131" s="3" customFormat="1" customHeight="1"/>
    <row r="132" s="3" customFormat="1" customHeight="1"/>
    <row r="133" s="3" customFormat="1" customHeight="1"/>
    <row r="134" s="3" customFormat="1" customHeight="1"/>
    <row r="135" s="3" customFormat="1" customHeight="1"/>
    <row r="136" s="3" customFormat="1" customHeight="1"/>
    <row r="137" s="3" customFormat="1" customHeight="1"/>
    <row r="138" s="3" customFormat="1" customHeight="1"/>
    <row r="139" s="3" customFormat="1" customHeight="1"/>
    <row r="140" s="3" customFormat="1" customHeight="1"/>
    <row r="141" s="3" customFormat="1" customHeight="1"/>
    <row r="142" s="3" customFormat="1" customHeight="1"/>
    <row r="143" s="3" customFormat="1" customHeight="1"/>
    <row r="144" s="3" customFormat="1" customHeight="1"/>
    <row r="145" s="3" customFormat="1" customHeight="1"/>
    <row r="146" s="3" customFormat="1" customHeight="1"/>
    <row r="147" s="3" customFormat="1" customHeight="1"/>
    <row r="148" s="3" customFormat="1" customHeight="1"/>
    <row r="149" s="3" customFormat="1" customHeight="1"/>
    <row r="150" s="3" customFormat="1" customHeight="1"/>
    <row r="151" s="3" customFormat="1" customHeight="1"/>
    <row r="152" s="3" customFormat="1" customHeight="1"/>
    <row r="153" s="3" customFormat="1" customHeight="1"/>
    <row r="154" s="3" customFormat="1" customHeight="1"/>
    <row r="155" s="3" customFormat="1" customHeight="1"/>
    <row r="156" s="3" customFormat="1" customHeight="1"/>
    <row r="157" s="3" customFormat="1" customHeight="1"/>
    <row r="158" s="3" customFormat="1" customHeight="1"/>
    <row r="159" s="3" customFormat="1" customHeight="1"/>
    <row r="160" s="3" customFormat="1" customHeight="1"/>
    <row r="161" s="3" customFormat="1" customHeight="1"/>
    <row r="162" s="3" customFormat="1" customHeight="1"/>
    <row r="163" s="3" customFormat="1" customHeight="1"/>
    <row r="164" s="3" customFormat="1" customHeight="1"/>
    <row r="165" s="3" customFormat="1" customHeight="1"/>
    <row r="166" s="3" customFormat="1" customHeight="1"/>
    <row r="167" s="3" customFormat="1" customHeight="1"/>
    <row r="168" s="3" customFormat="1" customHeight="1"/>
    <row r="169" s="3" customFormat="1" customHeight="1"/>
    <row r="170" s="3" customFormat="1" customHeight="1"/>
    <row r="171" s="3" customFormat="1" customHeight="1"/>
    <row r="172" s="3" customFormat="1" customHeight="1"/>
    <row r="173" s="3" customFormat="1" customHeight="1"/>
    <row r="174" s="3" customFormat="1" customHeight="1"/>
    <row r="175" s="3" customFormat="1" customHeight="1"/>
    <row r="176" s="3" customFormat="1" customHeight="1"/>
    <row r="177" s="3" customFormat="1" customHeight="1"/>
    <row r="178" s="3" customFormat="1" customHeight="1"/>
    <row r="179" s="3" customFormat="1" customHeight="1"/>
    <row r="180" s="3" customFormat="1" customHeight="1"/>
    <row r="181" s="3" customFormat="1" customHeight="1"/>
    <row r="182" s="3" customFormat="1" customHeight="1"/>
    <row r="183" s="3" customFormat="1" customHeight="1"/>
    <row r="184" s="3" customFormat="1" customHeight="1"/>
    <row r="185" s="3" customFormat="1" customHeight="1"/>
    <row r="186" s="3" customFormat="1" customHeight="1"/>
    <row r="187" s="3" customFormat="1" customHeight="1"/>
    <row r="188" s="3" customFormat="1" customHeight="1"/>
    <row r="189" s="3" customFormat="1" customHeight="1"/>
    <row r="190" s="3" customFormat="1" customHeight="1"/>
    <row r="191" s="3" customFormat="1" customHeight="1"/>
    <row r="192" s="3" customFormat="1" customHeight="1"/>
    <row r="193" s="3" customFormat="1" customHeight="1"/>
    <row r="194" s="3" customFormat="1" customHeight="1"/>
    <row r="195" s="3" customFormat="1" customHeight="1"/>
    <row r="196" s="3" customFormat="1" customHeight="1"/>
    <row r="197" s="3" customFormat="1" customHeight="1"/>
    <row r="198" s="3" customFormat="1" customHeight="1"/>
    <row r="199" s="3" customFormat="1" customHeight="1"/>
    <row r="200" s="3" customFormat="1" customHeight="1"/>
    <row r="201" s="3" customFormat="1" customHeight="1"/>
    <row r="202" s="3" customFormat="1" customHeight="1"/>
    <row r="203" s="3" customFormat="1" customHeight="1"/>
    <row r="204" s="3" customFormat="1" customHeight="1"/>
    <row r="205" s="3" customFormat="1" customHeight="1"/>
    <row r="206" s="3" customFormat="1" customHeight="1"/>
    <row r="207" s="3" customFormat="1" customHeight="1"/>
    <row r="208" s="3" customFormat="1" customHeight="1"/>
    <row r="209" s="3" customFormat="1" customHeight="1"/>
    <row r="210" s="3" customFormat="1" customHeight="1"/>
    <row r="211" s="3" customFormat="1" customHeight="1"/>
    <row r="212" s="3" customFormat="1" customHeight="1"/>
    <row r="213" s="3" customFormat="1" customHeight="1"/>
    <row r="214" s="3" customFormat="1" customHeight="1"/>
    <row r="215" s="3" customFormat="1" customHeight="1"/>
    <row r="216" s="3" customFormat="1" customHeight="1"/>
    <row r="217" s="3" customFormat="1" customHeight="1"/>
    <row r="218" s="3" customFormat="1" customHeight="1"/>
    <row r="219" s="3" customFormat="1" customHeight="1"/>
    <row r="220" s="3" customFormat="1" customHeight="1"/>
    <row r="221" s="3" customFormat="1" customHeight="1"/>
    <row r="222" s="3" customFormat="1" customHeight="1"/>
    <row r="223" s="3" customFormat="1" customHeight="1"/>
    <row r="224" s="3" customFormat="1" customHeight="1"/>
    <row r="225" s="3" customFormat="1" customHeight="1"/>
    <row r="226" s="3" customFormat="1" customHeight="1"/>
    <row r="227" s="3" customFormat="1" customHeight="1"/>
    <row r="228" s="3" customFormat="1" customHeight="1"/>
    <row r="229" s="3" customFormat="1" customHeight="1"/>
    <row r="230" s="3" customFormat="1" customHeight="1"/>
    <row r="231" s="3" customFormat="1" customHeight="1"/>
    <row r="232" s="3" customFormat="1" customHeight="1"/>
    <row r="233" s="3" customFormat="1" customHeight="1"/>
    <row r="234" s="3" customFormat="1" customHeight="1"/>
    <row r="235" s="3" customFormat="1" customHeight="1"/>
    <row r="236" s="3" customFormat="1" customHeight="1"/>
    <row r="237" s="3" customFormat="1" customHeight="1"/>
    <row r="238" s="3" customFormat="1" customHeight="1"/>
    <row r="239" s="3" customFormat="1" customHeight="1"/>
    <row r="240" s="3" customFormat="1" customHeight="1"/>
    <row r="241" s="3" customFormat="1" customHeight="1"/>
    <row r="242" s="3" customFormat="1" customHeight="1"/>
    <row r="243" s="3" customFormat="1" customHeight="1"/>
    <row r="244" s="3" customFormat="1" customHeight="1"/>
    <row r="245" s="3" customFormat="1" customHeight="1"/>
    <row r="246" s="3" customFormat="1" customHeight="1"/>
    <row r="247" s="3" customFormat="1" customHeight="1"/>
    <row r="248" s="3" customFormat="1" customHeight="1"/>
    <row r="249" s="3" customFormat="1" customHeight="1"/>
    <row r="250" s="3" customFormat="1" customHeight="1"/>
    <row r="251" s="3" customFormat="1" customHeight="1"/>
    <row r="252" s="3" customFormat="1" customHeight="1"/>
    <row r="253" s="3" customFormat="1" customHeight="1"/>
    <row r="254" s="3" customFormat="1" customHeight="1"/>
    <row r="255" s="3" customFormat="1" customHeight="1"/>
    <row r="256" s="3" customFormat="1" customHeight="1"/>
    <row r="257" s="3" customFormat="1" customHeight="1"/>
    <row r="258" s="3" customFormat="1" customHeight="1"/>
    <row r="259" s="3" customFormat="1" customHeight="1"/>
    <row r="260" s="3" customFormat="1" customHeight="1"/>
    <row r="261" s="3" customFormat="1" customHeight="1"/>
    <row r="262" s="3" customFormat="1" customHeight="1"/>
    <row r="263" s="3" customFormat="1" customHeight="1"/>
    <row r="264" s="3" customFormat="1" customHeight="1"/>
    <row r="265" s="3" customFormat="1" customHeight="1"/>
    <row r="266" s="3" customFormat="1" customHeight="1"/>
    <row r="267" s="3" customFormat="1" customHeight="1"/>
    <row r="268" s="3" customFormat="1" customHeight="1"/>
    <row r="269" s="3" customFormat="1" customHeight="1"/>
    <row r="270" s="3" customFormat="1" customHeight="1"/>
    <row r="271" s="3" customFormat="1" customHeight="1"/>
    <row r="272" s="3" customFormat="1" customHeight="1"/>
    <row r="273" s="3" customFormat="1" customHeight="1"/>
    <row r="274" s="3" customFormat="1" customHeight="1"/>
    <row r="275" s="3" customFormat="1" customHeight="1"/>
    <row r="276" s="3" customFormat="1" customHeight="1"/>
    <row r="277" s="3" customFormat="1" customHeight="1"/>
    <row r="278" s="3" customFormat="1" customHeight="1"/>
    <row r="279" s="3" customFormat="1" customHeight="1"/>
    <row r="280" s="3" customFormat="1" customHeight="1"/>
    <row r="281" s="3" customFormat="1" customHeight="1"/>
    <row r="282" s="3" customFormat="1" customHeight="1"/>
    <row r="283" s="3" customFormat="1" customHeight="1"/>
    <row r="284" s="3" customFormat="1" customHeight="1"/>
    <row r="285" s="3" customFormat="1" customHeight="1"/>
    <row r="286" s="3" customFormat="1" customHeight="1"/>
    <row r="287" s="3" customFormat="1" customHeight="1"/>
    <row r="288" s="3" customFormat="1" customHeight="1"/>
    <row r="289" s="3" customFormat="1" customHeight="1"/>
    <row r="290" s="3" customFormat="1" customHeight="1"/>
    <row r="291" s="3" customFormat="1" customHeight="1"/>
    <row r="292" s="3" customFormat="1" customHeight="1"/>
    <row r="293" s="3" customFormat="1" customHeight="1"/>
    <row r="294" s="3" customFormat="1" customHeight="1"/>
    <row r="295" s="3" customFormat="1" customHeight="1"/>
    <row r="296" s="3" customFormat="1" customHeight="1"/>
    <row r="297" s="3" customFormat="1" customHeight="1"/>
    <row r="298" s="3" customFormat="1" customHeight="1"/>
    <row r="299" s="3" customFormat="1" customHeight="1"/>
    <row r="300" s="3" customFormat="1" customHeight="1"/>
    <row r="301" s="3" customFormat="1" customHeight="1"/>
    <row r="302" s="3" customFormat="1" customHeight="1"/>
    <row r="303" s="3" customFormat="1" customHeight="1"/>
    <row r="304" s="3" customFormat="1" customHeight="1"/>
    <row r="305" s="3" customFormat="1" customHeight="1"/>
    <row r="306" s="3" customFormat="1" customHeight="1"/>
    <row r="307" s="3" customFormat="1" customHeight="1"/>
    <row r="308" s="3" customFormat="1" customHeight="1"/>
    <row r="309" s="3" customFormat="1" customHeight="1"/>
    <row r="310" s="3" customFormat="1" customHeight="1"/>
    <row r="311" s="3" customFormat="1" customHeight="1"/>
    <row r="312" s="3" customFormat="1" customHeight="1"/>
    <row r="313" s="3" customFormat="1" customHeight="1"/>
    <row r="314" s="3" customFormat="1" customHeight="1"/>
    <row r="315" s="3" customFormat="1" customHeight="1"/>
    <row r="316" s="3" customFormat="1" customHeight="1"/>
    <row r="317" s="3" customFormat="1" customHeight="1"/>
    <row r="318" s="3" customFormat="1" customHeight="1"/>
    <row r="319" s="3" customFormat="1" customHeight="1"/>
    <row r="320" s="3" customFormat="1" customHeight="1"/>
    <row r="321" s="3" customFormat="1" customHeight="1"/>
    <row r="322" s="3" customFormat="1" customHeight="1"/>
    <row r="323" s="3" customFormat="1" customHeight="1"/>
    <row r="324" s="3" customFormat="1" customHeight="1"/>
    <row r="325" s="3" customFormat="1" customHeight="1"/>
    <row r="326" s="3" customFormat="1" customHeight="1"/>
    <row r="327" s="3" customFormat="1" customHeight="1"/>
    <row r="328" s="3" customFormat="1" customHeight="1"/>
    <row r="329" s="3" customFormat="1" customHeight="1"/>
    <row r="330" s="3" customFormat="1" customHeight="1"/>
    <row r="331" s="3" customFormat="1" customHeight="1"/>
    <row r="332" s="3" customFormat="1" customHeight="1"/>
    <row r="333" s="3" customFormat="1" customHeight="1"/>
    <row r="334" s="3" customFormat="1" customHeight="1"/>
    <row r="335" s="3" customFormat="1" customHeight="1"/>
    <row r="336" s="3" customFormat="1" customHeight="1"/>
    <row r="337" s="3" customFormat="1" customHeight="1"/>
    <row r="338" s="3" customFormat="1" customHeight="1"/>
    <row r="339" s="3" customFormat="1" customHeight="1"/>
    <row r="340" s="3" customFormat="1" customHeight="1"/>
    <row r="341" s="3" customFormat="1" customHeight="1"/>
    <row r="342" s="3" customFormat="1" customHeight="1"/>
    <row r="343" s="3" customFormat="1" customHeight="1"/>
    <row r="344" s="3" customFormat="1" customHeight="1"/>
    <row r="345" s="3" customFormat="1" customHeight="1"/>
    <row r="346" s="3" customFormat="1" customHeight="1"/>
    <row r="347" s="3" customFormat="1" customHeight="1"/>
    <row r="348" s="3" customFormat="1" customHeight="1"/>
    <row r="349" s="3" customFormat="1" customHeight="1"/>
    <row r="350" s="3" customFormat="1" customHeight="1"/>
    <row r="351" s="3" customFormat="1" customHeight="1"/>
    <row r="352" s="3" customFormat="1" customHeight="1"/>
    <row r="353" s="3" customFormat="1" customHeight="1"/>
    <row r="354" s="3" customFormat="1" customHeight="1"/>
    <row r="355" s="3" customFormat="1" customHeight="1"/>
    <row r="356" s="3" customFormat="1" customHeight="1"/>
    <row r="357" s="3" customFormat="1" customHeight="1"/>
    <row r="358" s="3" customFormat="1" customHeight="1"/>
    <row r="359" s="3" customFormat="1" customHeight="1"/>
    <row r="360" s="3" customFormat="1" customHeight="1"/>
    <row r="361" s="3" customFormat="1" customHeight="1"/>
    <row r="362" s="3" customFormat="1" customHeight="1"/>
    <row r="363" s="3" customFormat="1" customHeight="1"/>
    <row r="364" s="3" customFormat="1" customHeight="1"/>
    <row r="365" s="3" customFormat="1" customHeight="1"/>
    <row r="366" s="3" customFormat="1" customHeight="1"/>
    <row r="367" s="3" customFormat="1" customHeight="1"/>
    <row r="368" s="3" customFormat="1" customHeight="1"/>
    <row r="369" s="3" customFormat="1" customHeight="1"/>
    <row r="370" s="3" customFormat="1" customHeight="1"/>
    <row r="371" s="3" customFormat="1" customHeight="1"/>
    <row r="372" s="3" customFormat="1" customHeight="1"/>
    <row r="373" s="3" customFormat="1" customHeight="1"/>
    <row r="374" s="3" customFormat="1" customHeight="1"/>
    <row r="375" s="3" customFormat="1" customHeight="1"/>
    <row r="376" s="3" customFormat="1" customHeight="1"/>
    <row r="377" s="3" customFormat="1" customHeight="1"/>
    <row r="378" s="3" customFormat="1" customHeight="1"/>
    <row r="379" s="3" customFormat="1" customHeight="1"/>
    <row r="380" s="3" customFormat="1" customHeight="1"/>
    <row r="381" s="3" customFormat="1" customHeight="1"/>
    <row r="382" s="3" customFormat="1" customHeight="1"/>
    <row r="383" s="3" customFormat="1" customHeight="1"/>
    <row r="384" s="3" customFormat="1" customHeight="1"/>
    <row r="385" s="3" customFormat="1" customHeight="1"/>
    <row r="386" s="3" customFormat="1" customHeight="1"/>
    <row r="387" s="3" customFormat="1" customHeight="1"/>
    <row r="388" s="3" customFormat="1" customHeight="1"/>
    <row r="389" s="3" customFormat="1" customHeight="1"/>
    <row r="390" s="3" customFormat="1" customHeight="1"/>
    <row r="391" s="3" customFormat="1" customHeight="1"/>
    <row r="392" s="3" customFormat="1" customHeight="1"/>
    <row r="393" s="3" customFormat="1" customHeight="1"/>
    <row r="394" s="3" customFormat="1" customHeight="1"/>
    <row r="395" s="3" customFormat="1" customHeight="1"/>
    <row r="396" s="3" customFormat="1" customHeight="1"/>
    <row r="397" s="3" customFormat="1" customHeight="1"/>
    <row r="398" s="3" customFormat="1" customHeight="1"/>
    <row r="399" s="3" customFormat="1" customHeight="1"/>
    <row r="400" s="3" customFormat="1" customHeight="1"/>
    <row r="401" s="3" customFormat="1" customHeight="1"/>
    <row r="402" s="3" customFormat="1" customHeight="1"/>
    <row r="403" s="3" customFormat="1" customHeight="1"/>
    <row r="404" s="3" customFormat="1" customHeight="1"/>
    <row r="405" s="3" customFormat="1" customHeight="1"/>
    <row r="406" s="3" customFormat="1" customHeight="1"/>
    <row r="407" s="3" customFormat="1" customHeight="1"/>
    <row r="408" s="3" customFormat="1" customHeight="1"/>
    <row r="409" s="3" customFormat="1" customHeight="1"/>
    <row r="410" s="3" customFormat="1" customHeight="1"/>
    <row r="411" s="3" customFormat="1" customHeight="1"/>
    <row r="412" s="3" customFormat="1" customHeight="1"/>
    <row r="413" s="3" customFormat="1" customHeight="1"/>
    <row r="414" s="3" customFormat="1" customHeight="1"/>
    <row r="415" s="3" customFormat="1" customHeight="1"/>
    <row r="416" s="3" customFormat="1" customHeight="1"/>
    <row r="417" s="3" customFormat="1" customHeight="1"/>
    <row r="418" s="3" customFormat="1" customHeight="1"/>
    <row r="419" s="3" customFormat="1" customHeight="1"/>
    <row r="420" s="3" customFormat="1" customHeight="1"/>
    <row r="421" s="3" customFormat="1" customHeight="1"/>
    <row r="422" s="3" customFormat="1" customHeight="1"/>
    <row r="423" s="3" customFormat="1" customHeight="1"/>
    <row r="424" s="3" customFormat="1" customHeight="1"/>
    <row r="425" s="3" customFormat="1" customHeight="1"/>
    <row r="426" s="3" customFormat="1" customHeight="1"/>
    <row r="427" s="3" customFormat="1" customHeight="1"/>
    <row r="428" s="3" customFormat="1" customHeight="1"/>
    <row r="429" s="3" customFormat="1" customHeight="1"/>
    <row r="430" s="3" customFormat="1" customHeight="1"/>
    <row r="431" s="3" customFormat="1" customHeight="1"/>
    <row r="432" s="3" customFormat="1" customHeight="1"/>
    <row r="433" s="3" customFormat="1" customHeight="1"/>
    <row r="434" s="3" customFormat="1" customHeight="1"/>
    <row r="435" s="3" customFormat="1" customHeight="1"/>
    <row r="436" s="3" customFormat="1" customHeight="1"/>
    <row r="437" s="3" customFormat="1" customHeight="1"/>
    <row r="438" s="3" customFormat="1" customHeight="1"/>
    <row r="439" s="3" customFormat="1" customHeight="1"/>
    <row r="440" s="3" customFormat="1" customHeight="1"/>
    <row r="441" s="3" customFormat="1" customHeight="1"/>
    <row r="442" s="3" customFormat="1" customHeight="1"/>
    <row r="443" s="3" customFormat="1" customHeight="1"/>
    <row r="444" s="3" customFormat="1" customHeight="1"/>
    <row r="445" s="3" customFormat="1" customHeight="1"/>
    <row r="446" s="3" customFormat="1" customHeight="1"/>
    <row r="447" s="3" customFormat="1" customHeight="1"/>
    <row r="448" s="3" customFormat="1" customHeight="1"/>
    <row r="449" s="3" customFormat="1" customHeight="1"/>
    <row r="450" s="3" customFormat="1" customHeight="1"/>
    <row r="451" s="3" customFormat="1" customHeight="1"/>
    <row r="452" s="3" customFormat="1" customHeight="1"/>
    <row r="453" s="3" customFormat="1" customHeight="1"/>
    <row r="454" s="3" customFormat="1" customHeight="1"/>
    <row r="455" s="3" customFormat="1" customHeight="1"/>
    <row r="456" s="3" customFormat="1" customHeight="1"/>
    <row r="457" s="3" customFormat="1" customHeight="1"/>
    <row r="458" s="3" customFormat="1" customHeight="1"/>
    <row r="459" s="3" customFormat="1" customHeight="1"/>
    <row r="460" s="3" customFormat="1" customHeight="1"/>
    <row r="461" s="3" customFormat="1" customHeight="1"/>
    <row r="462" s="3" customFormat="1" customHeight="1"/>
    <row r="463" s="3" customFormat="1" customHeight="1"/>
    <row r="464" s="3" customFormat="1" customHeight="1"/>
    <row r="465" s="3" customFormat="1" customHeight="1"/>
    <row r="466" s="3" customFormat="1" customHeight="1"/>
    <row r="467" s="3" customFormat="1" customHeight="1"/>
    <row r="468" s="3" customFormat="1" customHeight="1"/>
    <row r="469" s="3" customFormat="1" customHeight="1"/>
    <row r="470" s="3" customFormat="1" customHeight="1"/>
    <row r="471" s="3" customFormat="1" customHeight="1"/>
    <row r="472" s="3" customFormat="1" customHeight="1"/>
    <row r="473" s="3" customFormat="1" customHeight="1"/>
    <row r="474" s="3" customFormat="1" customHeight="1"/>
    <row r="475" s="3" customFormat="1" customHeight="1"/>
    <row r="476" s="3" customFormat="1" customHeight="1"/>
    <row r="477" s="3" customFormat="1" customHeight="1"/>
    <row r="478" s="3" customFormat="1" customHeight="1"/>
    <row r="479" s="3" customFormat="1" customHeight="1"/>
    <row r="480" s="3" customFormat="1" customHeight="1"/>
    <row r="481" s="3" customFormat="1" customHeight="1"/>
    <row r="482" s="3" customFormat="1" customHeight="1"/>
    <row r="483" s="3" customFormat="1" customHeight="1"/>
    <row r="484" s="3" customFormat="1" customHeight="1"/>
    <row r="485" s="3" customFormat="1" customHeight="1"/>
    <row r="486" s="3" customFormat="1" customHeight="1"/>
    <row r="487" s="3" customFormat="1" customHeight="1"/>
    <row r="488" s="3" customFormat="1" customHeight="1"/>
    <row r="489" s="3" customFormat="1" customHeight="1"/>
    <row r="490" s="3" customFormat="1" customHeight="1"/>
    <row r="491" s="3" customFormat="1" customHeight="1"/>
    <row r="492" s="3" customFormat="1" customHeight="1"/>
    <row r="493" s="3" customFormat="1" customHeight="1"/>
    <row r="494" s="3" customFormat="1" customHeight="1"/>
    <row r="495" s="3" customFormat="1" customHeight="1"/>
    <row r="496" s="3" customFormat="1" customHeight="1"/>
    <row r="497" s="3" customFormat="1" customHeight="1"/>
    <row r="498" s="3" customFormat="1" customHeight="1"/>
    <row r="499" s="3" customFormat="1" customHeight="1"/>
    <row r="500" s="3" customFormat="1" customHeight="1"/>
    <row r="501" s="3" customFormat="1" customHeight="1"/>
    <row r="502" s="3" customFormat="1" customHeight="1"/>
    <row r="503" s="3" customFormat="1" customHeight="1"/>
    <row r="504" s="3" customFormat="1" customHeight="1"/>
    <row r="505" s="3" customFormat="1" customHeight="1"/>
    <row r="506" s="3" customFormat="1" customHeight="1"/>
    <row r="507" s="3" customFormat="1" customHeight="1"/>
    <row r="508" s="3" customFormat="1" customHeight="1"/>
    <row r="509" s="3" customFormat="1" customHeight="1"/>
    <row r="510" s="3" customFormat="1" customHeight="1"/>
    <row r="511" s="3" customFormat="1" customHeight="1"/>
    <row r="512" s="3" customFormat="1" customHeight="1"/>
    <row r="513" s="3" customFormat="1" customHeight="1"/>
    <row r="514" s="3" customFormat="1" customHeight="1"/>
    <row r="515" s="3" customFormat="1" customHeight="1"/>
    <row r="516" s="3" customFormat="1" customHeight="1"/>
    <row r="517" s="3" customFormat="1" customHeight="1"/>
    <row r="518" s="3" customFormat="1" customHeight="1"/>
    <row r="519" s="3" customFormat="1" customHeight="1"/>
    <row r="520" s="3" customFormat="1" customHeight="1"/>
    <row r="521" s="3" customFormat="1" customHeight="1"/>
    <row r="522" s="3" customFormat="1" customHeight="1"/>
    <row r="523" s="3" customFormat="1" customHeight="1"/>
    <row r="524" s="3" customFormat="1" customHeight="1"/>
    <row r="525" s="3" customFormat="1" customHeight="1"/>
    <row r="526" s="3" customFormat="1" customHeight="1"/>
    <row r="527" s="3" customFormat="1" customHeight="1"/>
    <row r="528" s="3" customFormat="1" customHeight="1"/>
    <row r="529" s="3" customFormat="1" customHeight="1"/>
    <row r="530" s="3" customFormat="1" customHeight="1"/>
    <row r="531" s="3" customFormat="1" customHeight="1"/>
    <row r="532" s="3" customFormat="1" customHeight="1"/>
    <row r="533" s="3" customFormat="1" customHeight="1"/>
    <row r="534" s="3" customFormat="1" customHeight="1"/>
    <row r="535" s="3" customFormat="1" customHeight="1"/>
    <row r="536" s="3" customFormat="1" customHeight="1"/>
    <row r="537" s="3" customFormat="1" customHeight="1"/>
    <row r="538" s="3" customFormat="1" customHeight="1"/>
    <row r="539" s="3" customFormat="1" customHeight="1"/>
    <row r="540" s="3" customFormat="1" customHeight="1"/>
    <row r="541" s="3" customFormat="1" customHeight="1"/>
    <row r="542" s="3" customFormat="1" customHeight="1"/>
    <row r="543" s="3" customFormat="1" customHeight="1"/>
    <row r="544" s="3" customFormat="1" customHeight="1"/>
    <row r="545" s="3" customFormat="1" customHeight="1"/>
    <row r="546" s="3" customFormat="1" customHeight="1"/>
    <row r="547" s="3" customFormat="1" customHeight="1"/>
    <row r="548" s="3" customFormat="1" customHeight="1"/>
    <row r="549" s="3" customFormat="1" customHeight="1"/>
    <row r="550" s="3" customFormat="1" customHeight="1"/>
    <row r="551" s="3" customFormat="1" customHeight="1"/>
    <row r="552" s="3" customFormat="1" customHeight="1"/>
    <row r="553" s="3" customFormat="1" customHeight="1"/>
    <row r="554" s="3" customFormat="1" customHeight="1"/>
    <row r="555" s="3" customFormat="1" customHeight="1"/>
    <row r="556" s="3" customFormat="1" customHeight="1"/>
    <row r="557" s="3" customFormat="1" customHeight="1"/>
    <row r="558" s="3" customFormat="1" customHeight="1"/>
    <row r="559" s="3" customFormat="1" customHeight="1"/>
    <row r="560" s="3" customFormat="1" customHeight="1"/>
    <row r="561" s="3" customFormat="1" customHeight="1"/>
    <row r="562" s="3" customFormat="1" customHeight="1"/>
    <row r="563" s="3" customFormat="1" customHeight="1"/>
    <row r="564" s="3" customFormat="1" customHeight="1"/>
    <row r="565" s="3" customFormat="1" customHeight="1"/>
    <row r="566" s="3" customFormat="1" customHeight="1"/>
    <row r="567" s="3" customFormat="1" customHeight="1"/>
    <row r="568" s="3" customFormat="1" customHeight="1"/>
    <row r="569" s="3" customFormat="1" customHeight="1"/>
    <row r="570" s="3" customFormat="1" customHeight="1"/>
    <row r="571" s="3" customFormat="1" customHeight="1"/>
    <row r="572" s="3" customFormat="1" customHeight="1"/>
    <row r="573" s="3" customFormat="1" customHeight="1"/>
    <row r="574" s="3" customFormat="1" customHeight="1"/>
    <row r="575" s="3" customFormat="1" customHeight="1"/>
    <row r="576" s="3" customFormat="1" customHeight="1"/>
    <row r="577" s="3" customFormat="1" customHeight="1"/>
    <row r="578" s="3" customFormat="1" customHeight="1"/>
    <row r="579" s="3" customFormat="1" customHeight="1"/>
    <row r="580" s="3" customFormat="1" customHeight="1"/>
    <row r="581" s="3" customFormat="1" customHeight="1"/>
    <row r="582" s="3" customFormat="1" customHeight="1"/>
    <row r="583" s="3" customFormat="1" customHeight="1"/>
    <row r="584" s="3" customFormat="1" customHeight="1"/>
    <row r="585" s="3" customFormat="1" customHeight="1"/>
    <row r="586" s="3" customFormat="1" customHeight="1"/>
    <row r="587" s="3" customFormat="1" customHeight="1"/>
    <row r="588" s="3" customFormat="1" customHeight="1"/>
    <row r="589" s="3" customFormat="1" customHeight="1"/>
    <row r="590" s="3" customFormat="1" customHeight="1"/>
    <row r="591" s="3" customFormat="1" customHeight="1"/>
    <row r="592" s="3" customFormat="1" customHeight="1"/>
    <row r="593" s="3" customFormat="1" customHeight="1"/>
    <row r="594" s="3" customFormat="1" customHeight="1"/>
    <row r="595" s="3" customFormat="1" customHeight="1"/>
    <row r="596" s="3" customFormat="1" customHeight="1"/>
    <row r="597" s="3" customFormat="1" customHeight="1"/>
    <row r="598" s="3" customFormat="1" customHeight="1"/>
    <row r="599" s="3" customFormat="1" customHeight="1"/>
    <row r="600" s="3" customFormat="1" customHeight="1"/>
    <row r="601" s="3" customFormat="1" customHeight="1"/>
    <row r="602" s="3" customFormat="1" customHeight="1"/>
    <row r="603" s="3" customFormat="1" customHeight="1"/>
    <row r="604" s="3" customFormat="1" customHeight="1"/>
    <row r="605" s="3" customFormat="1" customHeight="1"/>
    <row r="606" s="3" customFormat="1" customHeight="1"/>
    <row r="607" s="3" customFormat="1" customHeight="1"/>
    <row r="608" s="3" customFormat="1" customHeight="1"/>
    <row r="609" s="3" customFormat="1" customHeight="1"/>
    <row r="610" s="3" customFormat="1" customHeight="1"/>
    <row r="611" s="3" customFormat="1" customHeight="1"/>
    <row r="612" s="3" customFormat="1" customHeight="1"/>
    <row r="613" s="3" customFormat="1" customHeight="1"/>
    <row r="614" s="3" customFormat="1" customHeight="1"/>
    <row r="615" s="3" customFormat="1" customHeight="1"/>
    <row r="616" s="3" customFormat="1" customHeight="1"/>
    <row r="617" s="3" customFormat="1" customHeight="1"/>
    <row r="618" s="3" customFormat="1" customHeight="1"/>
    <row r="619" s="3" customFormat="1" customHeight="1"/>
    <row r="620" s="3" customFormat="1" customHeight="1"/>
    <row r="621" s="3" customFormat="1" customHeight="1"/>
    <row r="622" s="3" customFormat="1" customHeight="1"/>
    <row r="623" s="3" customFormat="1" customHeight="1"/>
    <row r="624" s="3" customFormat="1" customHeight="1"/>
    <row r="625" s="3" customFormat="1" customHeight="1"/>
    <row r="626" s="3" customFormat="1" customHeight="1"/>
    <row r="627" s="3" customFormat="1" customHeight="1"/>
    <row r="628" s="3" customFormat="1" customHeight="1"/>
    <row r="629" s="3" customFormat="1" customHeight="1"/>
    <row r="630" s="3" customFormat="1" customHeight="1"/>
    <row r="631" s="3" customFormat="1" customHeight="1"/>
    <row r="632" s="3" customFormat="1" customHeight="1"/>
    <row r="633" s="3" customFormat="1" customHeight="1"/>
    <row r="634" s="3" customFormat="1" customHeight="1"/>
    <row r="635" s="3" customFormat="1" customHeight="1"/>
    <row r="636" s="3" customFormat="1" customHeight="1"/>
    <row r="637" s="3" customFormat="1" customHeight="1"/>
    <row r="638" s="3" customFormat="1" customHeight="1"/>
    <row r="639" s="3" customFormat="1" customHeight="1"/>
    <row r="640" s="3" customFormat="1" customHeight="1"/>
    <row r="641" s="3" customFormat="1" customHeight="1"/>
    <row r="642" s="3" customFormat="1" customHeight="1"/>
    <row r="643" s="3" customFormat="1" customHeight="1"/>
    <row r="644" s="3" customFormat="1" customHeight="1"/>
    <row r="645" s="3" customFormat="1" customHeight="1"/>
    <row r="646" s="3" customFormat="1" customHeight="1"/>
    <row r="647" s="3" customFormat="1" customHeight="1"/>
    <row r="648" s="3" customFormat="1" customHeight="1"/>
    <row r="649" s="3" customFormat="1" customHeight="1"/>
    <row r="650" s="3" customFormat="1" customHeight="1"/>
    <row r="651" s="3" customFormat="1" customHeight="1"/>
    <row r="652" s="3" customFormat="1" customHeight="1"/>
    <row r="653" s="3" customFormat="1" customHeight="1"/>
    <row r="654" s="3" customFormat="1" customHeight="1"/>
    <row r="655" s="3" customFormat="1" customHeight="1"/>
    <row r="656" s="3" customFormat="1" customHeight="1"/>
    <row r="657" s="3" customFormat="1" customHeight="1"/>
    <row r="658" s="3" customFormat="1" customHeight="1"/>
    <row r="659" s="3" customFormat="1" customHeight="1"/>
    <row r="660" s="3" customFormat="1" customHeight="1"/>
    <row r="661" s="3" customFormat="1" customHeight="1"/>
    <row r="662" s="3" customFormat="1" customHeight="1"/>
    <row r="663" s="3" customFormat="1" customHeight="1"/>
    <row r="664" s="3" customFormat="1" customHeight="1"/>
    <row r="665" s="3" customFormat="1" customHeight="1"/>
    <row r="666" s="3" customFormat="1" customHeight="1"/>
    <row r="667" s="3" customFormat="1" customHeight="1"/>
    <row r="668" s="3" customFormat="1" customHeight="1"/>
    <row r="669" s="3" customFormat="1" customHeight="1"/>
    <row r="670" s="3" customFormat="1" customHeight="1"/>
    <row r="671" s="3" customFormat="1" customHeight="1"/>
    <row r="672" s="3" customFormat="1" customHeight="1"/>
    <row r="673" s="3" customFormat="1" customHeight="1"/>
    <row r="674" s="3" customFormat="1" customHeight="1"/>
    <row r="675" s="3" customFormat="1" customHeight="1"/>
    <row r="676" s="3" customFormat="1" customHeight="1"/>
    <row r="677" s="3" customFormat="1" customHeight="1"/>
    <row r="678" s="3" customFormat="1" customHeight="1"/>
    <row r="679" s="3" customFormat="1" customHeight="1"/>
    <row r="680" s="3" customFormat="1" customHeight="1"/>
    <row r="681" s="3" customFormat="1" customHeight="1"/>
    <row r="682" s="3" customFormat="1" customHeight="1"/>
    <row r="683" s="3" customFormat="1" customHeight="1"/>
    <row r="684" s="3" customFormat="1" customHeight="1"/>
    <row r="685" s="3" customFormat="1" customHeight="1"/>
    <row r="686" s="3" customFormat="1" customHeight="1"/>
    <row r="687" s="3" customFormat="1" customHeight="1"/>
    <row r="688" s="3" customFormat="1" customHeight="1"/>
    <row r="689" s="3" customFormat="1" customHeight="1"/>
    <row r="690" s="3" customFormat="1" customHeight="1"/>
    <row r="691" s="3" customFormat="1" customHeight="1"/>
    <row r="692" s="3" customFormat="1" customHeight="1"/>
    <row r="693" s="3" customFormat="1" customHeight="1"/>
    <row r="694" s="3" customFormat="1" customHeight="1"/>
    <row r="695" s="3" customFormat="1" customHeight="1"/>
    <row r="696" s="3" customFormat="1" customHeight="1"/>
    <row r="697" s="3" customFormat="1" customHeight="1"/>
    <row r="698" s="3" customFormat="1" customHeight="1"/>
    <row r="699" s="3" customFormat="1" customHeight="1"/>
    <row r="700" s="3" customFormat="1" customHeight="1"/>
    <row r="701" s="3" customFormat="1" customHeight="1"/>
    <row r="702" s="3" customFormat="1" customHeight="1"/>
    <row r="703" s="3" customFormat="1" customHeight="1"/>
    <row r="704" s="3" customFormat="1" customHeight="1"/>
    <row r="705" s="3" customFormat="1" customHeight="1"/>
    <row r="706" s="3" customFormat="1" customHeight="1"/>
    <row r="707" s="3" customFormat="1" customHeight="1"/>
    <row r="708" s="3" customFormat="1" customHeight="1"/>
    <row r="709" s="3" customFormat="1" customHeight="1"/>
    <row r="710" s="3" customFormat="1" customHeight="1"/>
    <row r="711" s="3" customFormat="1" customHeight="1"/>
    <row r="712" s="3" customFormat="1" customHeight="1"/>
    <row r="713" s="3" customFormat="1" customHeight="1"/>
    <row r="714" s="3" customFormat="1" customHeight="1"/>
    <row r="715" s="3" customFormat="1" customHeight="1"/>
    <row r="716" s="3" customFormat="1" customHeight="1"/>
    <row r="717" s="3" customFormat="1" customHeight="1"/>
    <row r="718" s="3" customFormat="1" customHeight="1"/>
    <row r="719" s="3" customFormat="1" customHeight="1"/>
    <row r="720" s="3" customFormat="1" customHeight="1"/>
    <row r="721" s="3" customFormat="1" customHeight="1"/>
    <row r="722" s="3" customFormat="1" customHeight="1"/>
    <row r="723" s="3" customFormat="1" customHeight="1"/>
    <row r="724" s="3" customFormat="1" customHeight="1"/>
    <row r="725" s="3" customFormat="1" customHeight="1"/>
    <row r="726" s="3" customFormat="1" customHeight="1"/>
    <row r="727" s="3" customFormat="1" customHeight="1"/>
    <row r="728" s="3" customFormat="1" customHeight="1"/>
    <row r="729" s="3" customFormat="1" customHeight="1"/>
    <row r="730" s="3" customFormat="1" customHeight="1"/>
    <row r="731" s="3" customFormat="1" customHeight="1"/>
    <row r="732" s="3" customFormat="1" customHeight="1"/>
    <row r="733" s="3" customFormat="1" customHeight="1"/>
    <row r="734" s="3" customFormat="1" customHeight="1"/>
    <row r="735" s="3" customFormat="1" customHeight="1"/>
    <row r="736" s="3" customFormat="1" customHeight="1"/>
    <row r="737" s="3" customFormat="1" customHeight="1"/>
    <row r="738" s="3" customFormat="1" customHeight="1"/>
    <row r="739" s="3" customFormat="1" customHeight="1"/>
    <row r="740" s="3" customFormat="1" customHeight="1"/>
    <row r="741" s="3" customFormat="1" customHeight="1"/>
    <row r="742" s="3" customFormat="1" customHeight="1"/>
    <row r="743" s="3" customFormat="1" customHeight="1"/>
    <row r="744" s="3" customFormat="1" customHeight="1"/>
    <row r="745" s="3" customFormat="1" customHeight="1"/>
    <row r="746" s="3" customFormat="1" customHeight="1"/>
    <row r="747" s="3" customFormat="1" customHeight="1"/>
    <row r="748" s="3" customFormat="1" customHeight="1"/>
    <row r="749" s="3" customFormat="1" customHeight="1"/>
    <row r="750" s="3" customFormat="1" customHeight="1"/>
    <row r="751" s="3" customFormat="1" customHeight="1"/>
    <row r="752" s="3" customFormat="1" customHeight="1"/>
    <row r="753" s="3" customFormat="1" customHeight="1"/>
    <row r="754" s="3" customFormat="1" customHeight="1"/>
    <row r="755" s="3" customFormat="1" customHeight="1"/>
    <row r="756" s="3" customFormat="1" customHeight="1"/>
    <row r="757" s="3" customFormat="1" customHeight="1"/>
    <row r="758" s="3" customFormat="1" customHeight="1"/>
    <row r="759" s="3" customFormat="1" customHeight="1"/>
    <row r="760" s="3" customFormat="1" customHeight="1"/>
    <row r="761" s="3" customFormat="1" customHeight="1"/>
    <row r="762" s="3" customFormat="1" customHeight="1"/>
    <row r="763" s="3" customFormat="1" customHeight="1"/>
    <row r="764" s="3" customFormat="1" customHeight="1"/>
    <row r="765" s="3" customFormat="1" customHeight="1"/>
    <row r="766" s="3" customFormat="1" customHeight="1"/>
    <row r="767" s="3" customFormat="1" customHeight="1"/>
    <row r="768" s="3" customFormat="1" customHeight="1"/>
    <row r="769" s="3" customFormat="1" customHeight="1"/>
    <row r="770" s="3" customFormat="1" customHeight="1"/>
    <row r="771" s="3" customFormat="1" customHeight="1"/>
    <row r="772" s="3" customFormat="1" customHeight="1"/>
    <row r="773" s="3" customFormat="1" customHeight="1"/>
    <row r="774" s="3" customFormat="1" customHeight="1"/>
    <row r="775" s="3" customFormat="1" customHeight="1"/>
    <row r="776" s="3" customFormat="1" customHeight="1"/>
    <row r="777" s="3" customFormat="1" customHeight="1"/>
    <row r="778" s="3" customFormat="1" customHeight="1"/>
    <row r="779" s="3" customFormat="1" customHeight="1"/>
    <row r="780" s="3" customFormat="1" customHeight="1"/>
    <row r="781" s="3" customFormat="1" customHeight="1"/>
    <row r="782" s="3" customFormat="1" customHeight="1"/>
    <row r="783" s="3" customFormat="1" customHeight="1"/>
    <row r="784" s="3" customFormat="1" customHeight="1"/>
    <row r="785" s="3" customFormat="1" customHeight="1"/>
    <row r="786" s="3" customFormat="1" customHeight="1"/>
    <row r="787" s="3" customFormat="1" customHeight="1"/>
    <row r="788" s="3" customFormat="1" customHeight="1"/>
    <row r="789" s="3" customFormat="1" customHeight="1"/>
    <row r="790" s="3" customFormat="1" customHeight="1"/>
    <row r="791" s="3" customFormat="1" customHeight="1"/>
    <row r="792" s="3" customFormat="1" customHeight="1"/>
    <row r="793" s="3" customFormat="1" customHeight="1"/>
    <row r="794" s="3" customFormat="1" customHeight="1"/>
    <row r="795" s="3" customFormat="1" customHeight="1"/>
    <row r="796" s="3" customFormat="1" customHeight="1"/>
    <row r="797" s="3" customFormat="1" customHeight="1"/>
    <row r="798" s="3" customFormat="1" customHeight="1"/>
    <row r="799" s="3" customFormat="1" customHeight="1"/>
    <row r="800" s="3" customFormat="1" customHeight="1"/>
    <row r="801" s="3" customFormat="1" customHeight="1"/>
    <row r="802" s="3" customFormat="1" customHeight="1"/>
    <row r="803" s="3" customFormat="1" customHeight="1"/>
    <row r="804" s="3" customFormat="1" customHeight="1"/>
    <row r="805" s="3" customFormat="1" customHeight="1"/>
    <row r="806" s="3" customFormat="1" customHeight="1"/>
    <row r="807" s="3" customFormat="1" customHeight="1"/>
    <row r="808" s="3" customFormat="1" customHeight="1"/>
    <row r="809" s="3" customFormat="1" customHeight="1"/>
    <row r="810" s="3" customFormat="1" customHeight="1"/>
    <row r="811" s="3" customFormat="1" customHeight="1"/>
    <row r="812" s="3" customFormat="1" customHeight="1"/>
    <row r="813" s="3" customFormat="1" customHeight="1"/>
    <row r="814" s="3" customFormat="1" customHeight="1"/>
    <row r="815" s="3" customFormat="1" customHeight="1"/>
    <row r="816" s="3" customFormat="1" customHeight="1"/>
    <row r="817" s="3" customFormat="1" customHeight="1"/>
    <row r="818" s="3" customFormat="1" customHeight="1"/>
    <row r="819" s="3" customFormat="1" customHeight="1"/>
    <row r="820" s="3" customFormat="1" customHeight="1"/>
    <row r="821" s="3" customFormat="1" customHeight="1"/>
    <row r="822" s="3" customFormat="1" customHeight="1"/>
    <row r="823" s="3" customFormat="1" customHeight="1"/>
    <row r="824" s="3" customFormat="1" customHeight="1"/>
    <row r="825" s="3" customFormat="1" customHeight="1"/>
    <row r="826" s="3" customFormat="1" customHeight="1"/>
    <row r="827" s="3" customFormat="1" customHeight="1"/>
    <row r="828" s="3" customFormat="1" customHeight="1"/>
    <row r="829" s="3" customFormat="1" customHeight="1"/>
    <row r="830" s="3" customFormat="1" customHeight="1"/>
    <row r="831" s="3" customFormat="1" customHeight="1"/>
    <row r="832" s="3" customFormat="1" customHeight="1"/>
    <row r="833" s="3" customFormat="1" customHeight="1"/>
    <row r="834" s="3" customFormat="1" customHeight="1"/>
    <row r="835" s="3" customFormat="1" customHeight="1"/>
    <row r="836" s="3" customFormat="1" customHeight="1"/>
    <row r="837" s="3" customFormat="1" customHeight="1"/>
    <row r="838" s="3" customFormat="1" customHeight="1"/>
    <row r="839" s="3" customFormat="1" customHeight="1"/>
    <row r="840" s="3" customFormat="1" customHeight="1"/>
    <row r="841" s="3" customFormat="1" customHeight="1"/>
    <row r="842" s="3" customFormat="1" customHeight="1"/>
    <row r="843" s="3" customFormat="1" customHeight="1"/>
    <row r="844" s="3" customFormat="1" customHeight="1"/>
    <row r="845" s="3" customFormat="1" customHeight="1"/>
    <row r="846" s="3" customFormat="1" customHeight="1"/>
    <row r="847" s="3" customFormat="1" customHeight="1"/>
    <row r="848" s="3" customFormat="1" customHeight="1"/>
    <row r="849" s="3" customFormat="1" customHeight="1"/>
    <row r="850" s="3" customFormat="1" customHeight="1"/>
    <row r="851" s="3" customFormat="1" customHeight="1"/>
    <row r="852" s="3" customFormat="1" customHeight="1"/>
    <row r="853" s="3" customFormat="1" customHeight="1"/>
    <row r="854" s="3" customFormat="1" customHeight="1"/>
    <row r="855" s="3" customFormat="1" customHeight="1"/>
    <row r="856" s="3" customFormat="1" customHeight="1"/>
    <row r="857" s="3" customFormat="1" customHeight="1"/>
    <row r="858" s="3" customFormat="1" customHeight="1"/>
    <row r="859" s="3" customFormat="1" customHeight="1"/>
    <row r="860" s="3" customFormat="1" customHeight="1"/>
    <row r="861" s="3" customFormat="1" customHeight="1"/>
    <row r="862" s="3" customFormat="1" customHeight="1"/>
    <row r="863" s="3" customFormat="1" customHeight="1"/>
    <row r="864" s="3" customFormat="1" customHeight="1"/>
    <row r="865" s="3" customFormat="1" customHeight="1"/>
    <row r="866" s="3" customFormat="1" customHeight="1"/>
    <row r="867" s="3" customFormat="1" customHeight="1"/>
    <row r="868" s="3" customFormat="1" customHeight="1"/>
    <row r="869" s="3" customFormat="1" customHeight="1"/>
    <row r="870" s="3" customFormat="1" customHeight="1"/>
    <row r="871" s="3" customFormat="1" customHeight="1"/>
    <row r="872" s="3" customFormat="1" customHeight="1"/>
    <row r="873" s="3" customFormat="1" customHeight="1"/>
    <row r="874" s="3" customFormat="1" customHeight="1"/>
    <row r="875" s="3" customFormat="1" customHeight="1"/>
    <row r="876" s="3" customFormat="1" customHeight="1"/>
    <row r="877" s="3" customFormat="1" customHeight="1"/>
    <row r="878" s="3" customFormat="1" customHeight="1"/>
    <row r="879" s="3" customFormat="1" customHeight="1"/>
    <row r="880" s="3" customFormat="1" customHeight="1"/>
    <row r="881" s="3" customFormat="1" customHeight="1"/>
    <row r="882" s="3" customFormat="1" customHeight="1"/>
    <row r="883" s="3" customFormat="1" customHeight="1"/>
    <row r="884" s="3" customFormat="1" customHeight="1"/>
    <row r="885" s="3" customFormat="1" customHeight="1"/>
    <row r="886" s="3" customFormat="1" customHeight="1"/>
    <row r="887" s="3" customFormat="1" customHeight="1"/>
    <row r="888" s="3" customFormat="1" customHeight="1"/>
    <row r="889" s="3" customFormat="1" customHeight="1"/>
    <row r="890" s="3" customFormat="1" customHeight="1"/>
    <row r="891" s="3" customFormat="1" customHeight="1"/>
    <row r="892" s="3" customFormat="1" customHeight="1"/>
    <row r="893" s="3" customFormat="1" customHeight="1"/>
    <row r="894" s="3" customFormat="1" customHeight="1"/>
    <row r="895" s="3" customFormat="1" customHeight="1"/>
    <row r="896" s="3" customFormat="1" customHeight="1"/>
    <row r="897" s="3" customFormat="1" customHeight="1"/>
    <row r="898" s="3" customFormat="1" customHeight="1"/>
    <row r="899" s="3" customFormat="1" customHeight="1"/>
    <row r="900" s="3" customFormat="1" customHeight="1"/>
    <row r="901" s="3" customFormat="1" customHeight="1"/>
    <row r="902" s="3" customFormat="1" customHeight="1"/>
    <row r="903" s="3" customFormat="1" customHeight="1"/>
    <row r="904" s="3" customFormat="1" customHeight="1"/>
    <row r="905" s="3" customFormat="1" customHeight="1"/>
    <row r="906" s="3" customFormat="1" customHeight="1"/>
    <row r="907" s="3" customFormat="1" customHeight="1"/>
    <row r="908" s="3" customFormat="1" customHeight="1"/>
    <row r="909" s="3" customFormat="1" customHeight="1"/>
    <row r="910" s="3" customFormat="1" customHeight="1"/>
    <row r="911" s="3" customFormat="1" customHeight="1"/>
    <row r="912" s="3" customFormat="1" customHeight="1"/>
    <row r="913" s="3" customFormat="1" customHeight="1"/>
    <row r="914" s="3" customFormat="1" customHeight="1"/>
    <row r="915" s="3" customFormat="1" customHeight="1"/>
    <row r="916" s="3" customFormat="1" customHeight="1"/>
    <row r="917" s="3" customFormat="1" customHeight="1"/>
    <row r="918" s="3" customFormat="1" customHeight="1"/>
    <row r="919" s="3" customFormat="1" customHeight="1"/>
    <row r="920" s="3" customFormat="1" customHeight="1"/>
    <row r="921" s="3" customFormat="1" customHeight="1"/>
    <row r="922" s="3" customFormat="1" customHeight="1"/>
    <row r="923" s="3" customFormat="1" customHeight="1"/>
    <row r="924" s="3" customFormat="1" customHeight="1"/>
    <row r="925" s="3" customFormat="1" customHeight="1"/>
    <row r="926" s="3" customFormat="1" customHeight="1"/>
    <row r="927" s="3" customFormat="1" customHeight="1"/>
    <row r="928" s="3" customFormat="1" customHeight="1"/>
    <row r="929" s="3" customFormat="1" customHeight="1"/>
    <row r="930" s="3" customFormat="1" customHeight="1"/>
    <row r="931" s="3" customFormat="1" customHeight="1"/>
    <row r="932" s="3" customFormat="1" customHeight="1"/>
    <row r="933" s="3" customFormat="1" customHeight="1"/>
    <row r="934" s="3" customFormat="1" customHeight="1"/>
    <row r="935" s="3" customFormat="1" customHeight="1"/>
    <row r="936" s="3" customFormat="1" customHeight="1"/>
    <row r="937" s="3" customFormat="1" customHeight="1"/>
    <row r="938" s="3" customFormat="1" customHeight="1"/>
    <row r="939" s="3" customFormat="1" customHeight="1"/>
    <row r="940" s="3" customFormat="1" customHeight="1"/>
    <row r="941" s="3" customFormat="1" customHeight="1"/>
    <row r="942" s="3" customFormat="1" customHeight="1"/>
    <row r="943" s="3" customFormat="1" customHeight="1"/>
    <row r="944" s="3" customFormat="1" customHeight="1"/>
    <row r="945" s="3" customFormat="1" customHeight="1"/>
    <row r="946" s="3" customFormat="1" customHeight="1"/>
    <row r="947" s="3" customFormat="1" customHeight="1"/>
    <row r="948" s="3" customFormat="1" customHeight="1"/>
    <row r="949" s="3" customFormat="1" customHeight="1"/>
    <row r="950" s="3" customFormat="1" customHeight="1"/>
    <row r="951" s="3" customFormat="1" customHeight="1"/>
    <row r="952" s="3" customFormat="1" customHeight="1"/>
    <row r="953" s="3" customFormat="1" customHeight="1"/>
    <row r="954" s="3" customFormat="1" customHeight="1"/>
    <row r="955" s="3" customFormat="1" customHeight="1"/>
    <row r="956" s="3" customFormat="1" customHeight="1"/>
    <row r="957" s="3" customFormat="1" customHeight="1"/>
    <row r="958" s="3" customFormat="1" customHeight="1"/>
    <row r="959" s="3" customFormat="1" customHeight="1"/>
    <row r="960" s="3" customFormat="1" customHeight="1"/>
    <row r="961" s="3" customFormat="1" customHeight="1"/>
    <row r="962" s="3" customFormat="1" customHeight="1"/>
    <row r="963" s="3" customFormat="1" customHeight="1"/>
    <row r="964" s="3" customFormat="1" customHeight="1"/>
    <row r="965" s="3" customFormat="1" customHeight="1"/>
    <row r="966" s="3" customFormat="1" customHeight="1"/>
    <row r="967" s="3" customFormat="1" customHeight="1"/>
    <row r="968" s="3" customFormat="1" customHeight="1"/>
    <row r="969" s="3" customFormat="1" customHeight="1"/>
    <row r="970" s="3" customFormat="1" customHeight="1"/>
    <row r="971" s="3" customFormat="1" customHeight="1"/>
    <row r="972" s="3" customFormat="1" customHeight="1"/>
    <row r="973" s="3" customFormat="1" customHeight="1"/>
    <row r="974" s="3" customFormat="1" customHeight="1"/>
    <row r="975" s="3" customFormat="1" customHeight="1"/>
    <row r="976" s="3" customFormat="1" customHeight="1"/>
    <row r="977" s="3" customFormat="1" customHeight="1"/>
    <row r="978" s="3" customFormat="1" customHeight="1"/>
  </sheetData>
  <mergeCells count="1">
    <mergeCell ref="A2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Y978"/>
  <sheetViews>
    <sheetView showZeros="0" workbookViewId="0">
      <selection activeCell="A1" sqref="A1"/>
    </sheetView>
  </sheetViews>
  <sheetFormatPr defaultColWidth="8.75" defaultRowHeight="20.1" customHeight="1"/>
  <cols>
    <col min="1" max="1" width="30.375" style="4" customWidth="1"/>
    <col min="2" max="3" width="10.5" style="4" customWidth="1"/>
    <col min="4" max="4" width="10.5" style="5" customWidth="1"/>
    <col min="5" max="5" width="10.5" style="4" customWidth="1"/>
    <col min="6" max="7" width="9" style="4" customWidth="1"/>
    <col min="8" max="8" width="10.5" style="4" customWidth="1"/>
    <col min="9" max="34" width="9" style="4" customWidth="1"/>
    <col min="35" max="16384" width="8.75" style="4"/>
  </cols>
  <sheetData>
    <row r="1" s="1" customFormat="1" ht="19.5" customHeight="1" spans="1:233">
      <c r="A1" s="6" t="s">
        <v>1358</v>
      </c>
      <c r="B1" s="6"/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</row>
    <row r="2" s="2" customFormat="1" ht="48.75" customHeight="1" spans="1:5">
      <c r="A2" s="9" t="s">
        <v>1359</v>
      </c>
      <c r="B2" s="9"/>
      <c r="C2" s="9"/>
      <c r="D2" s="9"/>
      <c r="E2" s="9"/>
    </row>
    <row r="3" s="3" customFormat="1" ht="39" customHeight="1" spans="5:5">
      <c r="E3" s="10" t="s">
        <v>2</v>
      </c>
    </row>
    <row r="4" s="3" customFormat="1" ht="39" customHeight="1" spans="1:5">
      <c r="A4" s="11" t="s">
        <v>3</v>
      </c>
      <c r="B4" s="11" t="s">
        <v>1282</v>
      </c>
      <c r="C4" s="11" t="s">
        <v>1283</v>
      </c>
      <c r="D4" s="11" t="s">
        <v>91</v>
      </c>
      <c r="E4" s="11" t="s">
        <v>1352</v>
      </c>
    </row>
    <row r="5" s="3" customFormat="1" ht="39" customHeight="1" spans="1:5">
      <c r="A5" s="12" t="s">
        <v>1267</v>
      </c>
      <c r="B5" s="13">
        <v>376141</v>
      </c>
      <c r="C5" s="13">
        <v>380839</v>
      </c>
      <c r="D5" s="14">
        <v>412614</v>
      </c>
      <c r="E5" s="15">
        <f>D5/B5*100</f>
        <v>109.7</v>
      </c>
    </row>
    <row r="6" s="3" customFormat="1" ht="39" customHeight="1" spans="1:5">
      <c r="A6" s="12" t="s">
        <v>1300</v>
      </c>
      <c r="B6" s="13">
        <v>357283</v>
      </c>
      <c r="C6" s="13">
        <v>308631</v>
      </c>
      <c r="D6" s="14">
        <v>355292</v>
      </c>
      <c r="E6" s="15">
        <f>D6/B6*100</f>
        <v>99.4</v>
      </c>
    </row>
    <row r="7" s="3" customFormat="1" ht="39" customHeight="1" spans="1:5">
      <c r="A7" s="12" t="s">
        <v>1271</v>
      </c>
      <c r="B7" s="13">
        <v>416500</v>
      </c>
      <c r="C7" s="13">
        <v>432253</v>
      </c>
      <c r="D7" s="14">
        <v>423904</v>
      </c>
      <c r="E7" s="15">
        <f>D7/B7*100</f>
        <v>101.8</v>
      </c>
    </row>
    <row r="8" s="3" customFormat="1" ht="39" customHeight="1" spans="1:5">
      <c r="A8" s="12" t="s">
        <v>1273</v>
      </c>
      <c r="B8" s="16"/>
      <c r="C8" s="16"/>
      <c r="D8" s="16"/>
      <c r="E8" s="15"/>
    </row>
    <row r="9" s="3" customFormat="1" ht="39" customHeight="1" spans="1:5">
      <c r="A9" s="11" t="s">
        <v>1258</v>
      </c>
      <c r="B9" s="16">
        <f>SUM(B5:B8)</f>
        <v>1149924</v>
      </c>
      <c r="C9" s="16">
        <f>SUM(C5:C8)</f>
        <v>1121723</v>
      </c>
      <c r="D9" s="16">
        <f>SUM(D5:D8)</f>
        <v>1191810</v>
      </c>
      <c r="E9" s="15">
        <f>D9/B9*100</f>
        <v>103.6</v>
      </c>
    </row>
    <row r="10" s="3" customFormat="1" customHeight="1"/>
    <row r="11" s="3" customFormat="1" customHeight="1"/>
    <row r="12" s="3" customFormat="1" customHeight="1"/>
    <row r="13" s="3" customFormat="1" customHeight="1"/>
    <row r="14" s="3" customFormat="1" customHeight="1"/>
    <row r="15" s="3" customFormat="1" customHeight="1"/>
    <row r="16" s="3" customFormat="1" customHeight="1"/>
    <row r="17" s="3" customFormat="1" customHeight="1"/>
    <row r="18" s="3" customFormat="1" customHeight="1"/>
    <row r="19" s="3" customFormat="1" customHeight="1"/>
    <row r="20" s="3" customFormat="1" customHeight="1"/>
    <row r="21" s="3" customFormat="1" customHeight="1"/>
    <row r="22" s="3" customFormat="1" customHeight="1"/>
    <row r="23" s="3" customFormat="1" customHeight="1"/>
    <row r="24" s="3" customFormat="1" customHeight="1"/>
    <row r="25" s="3" customFormat="1" customHeight="1"/>
    <row r="26" s="3" customFormat="1" customHeight="1"/>
    <row r="27" s="3" customFormat="1" customHeight="1"/>
    <row r="28" s="3" customFormat="1" customHeight="1"/>
    <row r="29" s="3" customFormat="1" customHeight="1"/>
    <row r="30" s="3" customFormat="1" customHeight="1"/>
    <row r="31" s="3" customFormat="1" customHeight="1"/>
    <row r="32" s="3" customFormat="1" customHeight="1"/>
    <row r="33" s="3" customFormat="1" customHeight="1"/>
    <row r="34" s="3" customFormat="1" customHeight="1"/>
    <row r="35" s="3" customFormat="1" customHeight="1"/>
    <row r="36" s="3" customFormat="1" customHeight="1"/>
    <row r="37" s="3" customFormat="1" customHeight="1"/>
    <row r="38" s="3" customFormat="1" customHeight="1"/>
    <row r="39" s="3" customFormat="1" customHeight="1"/>
    <row r="40" s="3" customFormat="1" customHeight="1"/>
    <row r="41" s="3" customFormat="1" customHeight="1"/>
    <row r="42" s="3" customFormat="1" customHeight="1"/>
    <row r="43" s="3" customFormat="1" customHeight="1"/>
    <row r="44" s="3" customFormat="1" customHeight="1"/>
    <row r="45" s="3" customFormat="1" customHeight="1"/>
    <row r="46" s="3" customFormat="1" customHeight="1"/>
    <row r="47" s="3" customFormat="1" customHeight="1"/>
    <row r="48" s="3" customFormat="1" customHeight="1"/>
    <row r="49" s="3" customFormat="1" customHeight="1"/>
    <row r="50" s="3" customFormat="1" customHeight="1"/>
    <row r="51" s="3" customFormat="1" customHeight="1"/>
    <row r="52" s="3" customFormat="1" customHeight="1"/>
    <row r="53" s="3" customFormat="1" customHeight="1"/>
    <row r="54" s="3" customFormat="1" customHeight="1"/>
    <row r="55" s="3" customFormat="1" customHeight="1"/>
    <row r="56" s="3" customFormat="1" customHeight="1"/>
    <row r="57" s="3" customFormat="1" customHeight="1"/>
    <row r="58" s="3" customFormat="1" customHeight="1"/>
    <row r="59" s="3" customFormat="1" customHeight="1"/>
    <row r="60" s="3" customFormat="1" customHeight="1"/>
    <row r="61" s="3" customFormat="1" customHeight="1"/>
    <row r="62" s="3" customFormat="1" customHeight="1"/>
    <row r="63" s="3" customFormat="1" customHeight="1"/>
    <row r="64" s="3" customFormat="1" customHeight="1"/>
    <row r="65" s="3" customFormat="1" customHeight="1"/>
    <row r="66" s="3" customFormat="1" customHeight="1"/>
    <row r="67" s="3" customFormat="1" customHeight="1"/>
    <row r="68" s="3" customFormat="1" customHeight="1"/>
    <row r="69" s="3" customFormat="1" customHeight="1"/>
    <row r="70" s="3" customFormat="1" customHeight="1"/>
    <row r="71" s="3" customFormat="1" customHeight="1"/>
    <row r="72" s="3" customFormat="1" customHeight="1"/>
    <row r="73" s="3" customFormat="1" customHeight="1"/>
    <row r="74" s="3" customFormat="1" customHeight="1"/>
    <row r="75" s="3" customFormat="1" customHeight="1"/>
    <row r="76" s="3" customFormat="1" customHeight="1"/>
    <row r="77" s="3" customFormat="1" customHeight="1"/>
    <row r="78" s="3" customFormat="1" customHeight="1"/>
    <row r="79" s="3" customFormat="1" customHeight="1"/>
    <row r="80" s="3" customFormat="1" customHeight="1"/>
    <row r="81" s="3" customFormat="1" customHeight="1"/>
    <row r="82" s="3" customFormat="1" customHeight="1"/>
    <row r="83" s="3" customFormat="1" customHeight="1"/>
    <row r="84" s="3" customFormat="1" customHeight="1"/>
    <row r="85" s="3" customFormat="1" customHeight="1"/>
    <row r="86" s="3" customFormat="1" customHeight="1"/>
    <row r="87" s="3" customFormat="1" customHeight="1"/>
    <row r="88" s="3" customFormat="1" customHeight="1"/>
    <row r="89" s="3" customFormat="1" customHeight="1"/>
    <row r="90" s="3" customFormat="1" customHeight="1"/>
    <row r="91" s="3" customFormat="1" customHeight="1"/>
    <row r="92" s="3" customFormat="1" customHeight="1"/>
    <row r="93" s="3" customFormat="1" customHeight="1"/>
    <row r="94" s="3" customFormat="1" customHeight="1"/>
    <row r="95" s="3" customFormat="1" customHeight="1"/>
    <row r="96" s="3" customFormat="1" customHeight="1"/>
    <row r="97" s="3" customFormat="1" customHeight="1"/>
    <row r="98" s="3" customFormat="1" customHeight="1"/>
    <row r="99" s="3" customFormat="1" customHeight="1"/>
    <row r="100" s="3" customFormat="1" customHeight="1"/>
    <row r="101" s="3" customFormat="1" customHeight="1"/>
    <row r="102" s="3" customFormat="1" customHeight="1"/>
    <row r="103" s="3" customFormat="1" customHeight="1"/>
    <row r="104" s="3" customFormat="1" customHeight="1"/>
    <row r="105" s="3" customFormat="1" customHeight="1"/>
    <row r="106" s="3" customFormat="1" customHeight="1"/>
    <row r="107" s="3" customFormat="1" customHeight="1"/>
    <row r="108" s="3" customFormat="1" customHeight="1"/>
    <row r="109" s="3" customFormat="1" customHeight="1"/>
    <row r="110" s="3" customFormat="1" customHeight="1"/>
    <row r="111" s="3" customFormat="1" customHeight="1"/>
    <row r="112" s="3" customFormat="1" customHeight="1"/>
    <row r="113" s="3" customFormat="1" customHeight="1"/>
    <row r="114" s="3" customFormat="1" customHeight="1"/>
    <row r="115" s="3" customFormat="1" customHeight="1"/>
    <row r="116" s="3" customFormat="1" customHeight="1"/>
    <row r="117" s="3" customFormat="1" customHeight="1"/>
    <row r="118" s="3" customFormat="1" customHeight="1"/>
    <row r="119" s="3" customFormat="1" customHeight="1"/>
    <row r="120" s="3" customFormat="1" customHeight="1"/>
    <row r="121" s="3" customFormat="1" customHeight="1"/>
    <row r="122" s="3" customFormat="1" customHeight="1"/>
    <row r="123" s="3" customFormat="1" customHeight="1"/>
    <row r="124" s="3" customFormat="1" customHeight="1"/>
    <row r="125" s="3" customFormat="1" customHeight="1"/>
    <row r="126" s="3" customFormat="1" customHeight="1"/>
    <row r="127" s="3" customFormat="1" customHeight="1"/>
    <row r="128" s="3" customFormat="1" customHeight="1"/>
    <row r="129" s="3" customFormat="1" customHeight="1"/>
    <row r="130" s="3" customFormat="1" customHeight="1"/>
    <row r="131" s="3" customFormat="1" customHeight="1"/>
    <row r="132" s="3" customFormat="1" customHeight="1"/>
    <row r="133" s="3" customFormat="1" customHeight="1"/>
    <row r="134" s="3" customFormat="1" customHeight="1"/>
    <row r="135" s="3" customFormat="1" customHeight="1"/>
    <row r="136" s="3" customFormat="1" customHeight="1"/>
    <row r="137" s="3" customFormat="1" customHeight="1"/>
    <row r="138" s="3" customFormat="1" customHeight="1"/>
    <row r="139" s="3" customFormat="1" customHeight="1"/>
    <row r="140" s="3" customFormat="1" customHeight="1"/>
    <row r="141" s="3" customFormat="1" customHeight="1"/>
    <row r="142" s="3" customFormat="1" customHeight="1"/>
    <row r="143" s="3" customFormat="1" customHeight="1"/>
    <row r="144" s="3" customFormat="1" customHeight="1"/>
    <row r="145" s="3" customFormat="1" customHeight="1"/>
    <row r="146" s="3" customFormat="1" customHeight="1"/>
    <row r="147" s="3" customFormat="1" customHeight="1"/>
    <row r="148" s="3" customFormat="1" customHeight="1"/>
    <row r="149" s="3" customFormat="1" customHeight="1"/>
    <row r="150" s="3" customFormat="1" customHeight="1"/>
    <row r="151" s="3" customFormat="1" customHeight="1"/>
    <row r="152" s="3" customFormat="1" customHeight="1"/>
    <row r="153" s="3" customFormat="1" customHeight="1"/>
    <row r="154" s="3" customFormat="1" customHeight="1"/>
    <row r="155" s="3" customFormat="1" customHeight="1"/>
    <row r="156" s="3" customFormat="1" customHeight="1"/>
    <row r="157" s="3" customFormat="1" customHeight="1"/>
    <row r="158" s="3" customFormat="1" customHeight="1"/>
    <row r="159" s="3" customFormat="1" customHeight="1"/>
    <row r="160" s="3" customFormat="1" customHeight="1"/>
    <row r="161" s="3" customFormat="1" customHeight="1"/>
    <row r="162" s="3" customFormat="1" customHeight="1"/>
    <row r="163" s="3" customFormat="1" customHeight="1"/>
    <row r="164" s="3" customFormat="1" customHeight="1"/>
    <row r="165" s="3" customFormat="1" customHeight="1"/>
    <row r="166" s="3" customFormat="1" customHeight="1"/>
    <row r="167" s="3" customFormat="1" customHeight="1"/>
    <row r="168" s="3" customFormat="1" customHeight="1"/>
    <row r="169" s="3" customFormat="1" customHeight="1"/>
    <row r="170" s="3" customFormat="1" customHeight="1"/>
    <row r="171" s="3" customFormat="1" customHeight="1"/>
    <row r="172" s="3" customFormat="1" customHeight="1"/>
    <row r="173" s="3" customFormat="1" customHeight="1"/>
    <row r="174" s="3" customFormat="1" customHeight="1"/>
    <row r="175" s="3" customFormat="1" customHeight="1"/>
    <row r="176" s="3" customFormat="1" customHeight="1"/>
    <row r="177" s="3" customFormat="1" customHeight="1"/>
    <row r="178" s="3" customFormat="1" customHeight="1"/>
    <row r="179" s="3" customFormat="1" customHeight="1"/>
    <row r="180" s="3" customFormat="1" customHeight="1"/>
    <row r="181" s="3" customFormat="1" customHeight="1"/>
    <row r="182" s="3" customFormat="1" customHeight="1"/>
    <row r="183" s="3" customFormat="1" customHeight="1"/>
    <row r="184" s="3" customFormat="1" customHeight="1"/>
    <row r="185" s="3" customFormat="1" customHeight="1"/>
    <row r="186" s="3" customFormat="1" customHeight="1"/>
    <row r="187" s="3" customFormat="1" customHeight="1"/>
    <row r="188" s="3" customFormat="1" customHeight="1"/>
    <row r="189" s="3" customFormat="1" customHeight="1"/>
    <row r="190" s="3" customFormat="1" customHeight="1"/>
    <row r="191" s="3" customFormat="1" customHeight="1"/>
    <row r="192" s="3" customFormat="1" customHeight="1"/>
    <row r="193" s="3" customFormat="1" customHeight="1"/>
    <row r="194" s="3" customFormat="1" customHeight="1"/>
    <row r="195" s="3" customFormat="1" customHeight="1"/>
    <row r="196" s="3" customFormat="1" customHeight="1"/>
    <row r="197" s="3" customFormat="1" customHeight="1"/>
    <row r="198" s="3" customFormat="1" customHeight="1"/>
    <row r="199" s="3" customFormat="1" customHeight="1"/>
    <row r="200" s="3" customFormat="1" customHeight="1"/>
    <row r="201" s="3" customFormat="1" customHeight="1"/>
    <row r="202" s="3" customFormat="1" customHeight="1"/>
    <row r="203" s="3" customFormat="1" customHeight="1"/>
    <row r="204" s="3" customFormat="1" customHeight="1"/>
    <row r="205" s="3" customFormat="1" customHeight="1"/>
    <row r="206" s="3" customFormat="1" customHeight="1"/>
    <row r="207" s="3" customFormat="1" customHeight="1"/>
    <row r="208" s="3" customFormat="1" customHeight="1"/>
    <row r="209" s="3" customFormat="1" customHeight="1"/>
    <row r="210" s="3" customFormat="1" customHeight="1"/>
    <row r="211" s="3" customFormat="1" customHeight="1"/>
    <row r="212" s="3" customFormat="1" customHeight="1"/>
    <row r="213" s="3" customFormat="1" customHeight="1"/>
    <row r="214" s="3" customFormat="1" customHeight="1"/>
    <row r="215" s="3" customFormat="1" customHeight="1"/>
    <row r="216" s="3" customFormat="1" customHeight="1"/>
    <row r="217" s="3" customFormat="1" customHeight="1"/>
    <row r="218" s="3" customFormat="1" customHeight="1"/>
    <row r="219" s="3" customFormat="1" customHeight="1"/>
    <row r="220" s="3" customFormat="1" customHeight="1"/>
    <row r="221" s="3" customFormat="1" customHeight="1"/>
    <row r="222" s="3" customFormat="1" customHeight="1"/>
    <row r="223" s="3" customFormat="1" customHeight="1"/>
    <row r="224" s="3" customFormat="1" customHeight="1"/>
    <row r="225" s="3" customFormat="1" customHeight="1"/>
    <row r="226" s="3" customFormat="1" customHeight="1"/>
    <row r="227" s="3" customFormat="1" customHeight="1"/>
    <row r="228" s="3" customFormat="1" customHeight="1"/>
    <row r="229" s="3" customFormat="1" customHeight="1"/>
    <row r="230" s="3" customFormat="1" customHeight="1"/>
    <row r="231" s="3" customFormat="1" customHeight="1"/>
    <row r="232" s="3" customFormat="1" customHeight="1"/>
    <row r="233" s="3" customFormat="1" customHeight="1"/>
    <row r="234" s="3" customFormat="1" customHeight="1"/>
    <row r="235" s="3" customFormat="1" customHeight="1"/>
    <row r="236" s="3" customFormat="1" customHeight="1"/>
    <row r="237" s="3" customFormat="1" customHeight="1"/>
    <row r="238" s="3" customFormat="1" customHeight="1"/>
    <row r="239" s="3" customFormat="1" customHeight="1"/>
    <row r="240" s="3" customFormat="1" customHeight="1"/>
    <row r="241" s="3" customFormat="1" customHeight="1"/>
    <row r="242" s="3" customFormat="1" customHeight="1"/>
    <row r="243" s="3" customFormat="1" customHeight="1"/>
    <row r="244" s="3" customFormat="1" customHeight="1"/>
    <row r="245" s="3" customFormat="1" customHeight="1"/>
    <row r="246" s="3" customFormat="1" customHeight="1"/>
    <row r="247" s="3" customFormat="1" customHeight="1"/>
    <row r="248" s="3" customFormat="1" customHeight="1"/>
    <row r="249" s="3" customFormat="1" customHeight="1"/>
    <row r="250" s="3" customFormat="1" customHeight="1"/>
    <row r="251" s="3" customFormat="1" customHeight="1"/>
    <row r="252" s="3" customFormat="1" customHeight="1"/>
    <row r="253" s="3" customFormat="1" customHeight="1"/>
    <row r="254" s="3" customFormat="1" customHeight="1"/>
    <row r="255" s="3" customFormat="1" customHeight="1"/>
    <row r="256" s="3" customFormat="1" customHeight="1"/>
    <row r="257" s="3" customFormat="1" customHeight="1"/>
    <row r="258" s="3" customFormat="1" customHeight="1"/>
    <row r="259" s="3" customFormat="1" customHeight="1"/>
    <row r="260" s="3" customFormat="1" customHeight="1"/>
    <row r="261" s="3" customFormat="1" customHeight="1"/>
    <row r="262" s="3" customFormat="1" customHeight="1"/>
    <row r="263" s="3" customFormat="1" customHeight="1"/>
    <row r="264" s="3" customFormat="1" customHeight="1"/>
    <row r="265" s="3" customFormat="1" customHeight="1"/>
    <row r="266" s="3" customFormat="1" customHeight="1"/>
    <row r="267" s="3" customFormat="1" customHeight="1"/>
    <row r="268" s="3" customFormat="1" customHeight="1"/>
    <row r="269" s="3" customFormat="1" customHeight="1"/>
    <row r="270" s="3" customFormat="1" customHeight="1"/>
    <row r="271" s="3" customFormat="1" customHeight="1"/>
    <row r="272" s="3" customFormat="1" customHeight="1"/>
    <row r="273" s="3" customFormat="1" customHeight="1"/>
    <row r="274" s="3" customFormat="1" customHeight="1"/>
    <row r="275" s="3" customFormat="1" customHeight="1"/>
    <row r="276" s="3" customFormat="1" customHeight="1"/>
    <row r="277" s="3" customFormat="1" customHeight="1"/>
    <row r="278" s="3" customFormat="1" customHeight="1"/>
    <row r="279" s="3" customFormat="1" customHeight="1"/>
    <row r="280" s="3" customFormat="1" customHeight="1"/>
    <row r="281" s="3" customFormat="1" customHeight="1"/>
    <row r="282" s="3" customFormat="1" customHeight="1"/>
    <row r="283" s="3" customFormat="1" customHeight="1"/>
    <row r="284" s="3" customFormat="1" customHeight="1"/>
    <row r="285" s="3" customFormat="1" customHeight="1"/>
    <row r="286" s="3" customFormat="1" customHeight="1"/>
    <row r="287" s="3" customFormat="1" customHeight="1"/>
    <row r="288" s="3" customFormat="1" customHeight="1"/>
    <row r="289" s="3" customFormat="1" customHeight="1"/>
    <row r="290" s="3" customFormat="1" customHeight="1"/>
    <row r="291" s="3" customFormat="1" customHeight="1"/>
    <row r="292" s="3" customFormat="1" customHeight="1"/>
    <row r="293" s="3" customFormat="1" customHeight="1"/>
    <row r="294" s="3" customFormat="1" customHeight="1"/>
    <row r="295" s="3" customFormat="1" customHeight="1"/>
    <row r="296" s="3" customFormat="1" customHeight="1"/>
    <row r="297" s="3" customFormat="1" customHeight="1"/>
    <row r="298" s="3" customFormat="1" customHeight="1"/>
    <row r="299" s="3" customFormat="1" customHeight="1"/>
    <row r="300" s="3" customFormat="1" customHeight="1"/>
    <row r="301" s="3" customFormat="1" customHeight="1"/>
    <row r="302" s="3" customFormat="1" customHeight="1"/>
    <row r="303" s="3" customFormat="1" customHeight="1"/>
    <row r="304" s="3" customFormat="1" customHeight="1"/>
    <row r="305" s="3" customFormat="1" customHeight="1"/>
    <row r="306" s="3" customFormat="1" customHeight="1"/>
    <row r="307" s="3" customFormat="1" customHeight="1"/>
    <row r="308" s="3" customFormat="1" customHeight="1"/>
    <row r="309" s="3" customFormat="1" customHeight="1"/>
    <row r="310" s="3" customFormat="1" customHeight="1"/>
    <row r="311" s="3" customFormat="1" customHeight="1"/>
    <row r="312" s="3" customFormat="1" customHeight="1"/>
    <row r="313" s="3" customFormat="1" customHeight="1"/>
    <row r="314" s="3" customFormat="1" customHeight="1"/>
    <row r="315" s="3" customFormat="1" customHeight="1"/>
    <row r="316" s="3" customFormat="1" customHeight="1"/>
    <row r="317" s="3" customFormat="1" customHeight="1"/>
    <row r="318" s="3" customFormat="1" customHeight="1"/>
    <row r="319" s="3" customFormat="1" customHeight="1"/>
    <row r="320" s="3" customFormat="1" customHeight="1"/>
    <row r="321" s="3" customFormat="1" customHeight="1"/>
    <row r="322" s="3" customFormat="1" customHeight="1"/>
    <row r="323" s="3" customFormat="1" customHeight="1"/>
    <row r="324" s="3" customFormat="1" customHeight="1"/>
    <row r="325" s="3" customFormat="1" customHeight="1"/>
    <row r="326" s="3" customFormat="1" customHeight="1"/>
    <row r="327" s="3" customFormat="1" customHeight="1"/>
    <row r="328" s="3" customFormat="1" customHeight="1"/>
    <row r="329" s="3" customFormat="1" customHeight="1"/>
    <row r="330" s="3" customFormat="1" customHeight="1"/>
    <row r="331" s="3" customFormat="1" customHeight="1"/>
    <row r="332" s="3" customFormat="1" customHeight="1"/>
    <row r="333" s="3" customFormat="1" customHeight="1"/>
    <row r="334" s="3" customFormat="1" customHeight="1"/>
    <row r="335" s="3" customFormat="1" customHeight="1"/>
    <row r="336" s="3" customFormat="1" customHeight="1"/>
    <row r="337" s="3" customFormat="1" customHeight="1"/>
    <row r="338" s="3" customFormat="1" customHeight="1"/>
    <row r="339" s="3" customFormat="1" customHeight="1"/>
    <row r="340" s="3" customFormat="1" customHeight="1"/>
    <row r="341" s="3" customFormat="1" customHeight="1"/>
    <row r="342" s="3" customFormat="1" customHeight="1"/>
    <row r="343" s="3" customFormat="1" customHeight="1"/>
    <row r="344" s="3" customFormat="1" customHeight="1"/>
    <row r="345" s="3" customFormat="1" customHeight="1"/>
    <row r="346" s="3" customFormat="1" customHeight="1"/>
    <row r="347" s="3" customFormat="1" customHeight="1"/>
    <row r="348" s="3" customFormat="1" customHeight="1"/>
    <row r="349" s="3" customFormat="1" customHeight="1"/>
    <row r="350" s="3" customFormat="1" customHeight="1"/>
    <row r="351" s="3" customFormat="1" customHeight="1"/>
    <row r="352" s="3" customFormat="1" customHeight="1"/>
    <row r="353" s="3" customFormat="1" customHeight="1"/>
    <row r="354" s="3" customFormat="1" customHeight="1"/>
    <row r="355" s="3" customFormat="1" customHeight="1"/>
    <row r="356" s="3" customFormat="1" customHeight="1"/>
    <row r="357" s="3" customFormat="1" customHeight="1"/>
    <row r="358" s="3" customFormat="1" customHeight="1"/>
    <row r="359" s="3" customFormat="1" customHeight="1"/>
    <row r="360" s="3" customFormat="1" customHeight="1"/>
    <row r="361" s="3" customFormat="1" customHeight="1"/>
    <row r="362" s="3" customFormat="1" customHeight="1"/>
    <row r="363" s="3" customFormat="1" customHeight="1"/>
    <row r="364" s="3" customFormat="1" customHeight="1"/>
    <row r="365" s="3" customFormat="1" customHeight="1"/>
    <row r="366" s="3" customFormat="1" customHeight="1"/>
    <row r="367" s="3" customFormat="1" customHeight="1"/>
    <row r="368" s="3" customFormat="1" customHeight="1"/>
    <row r="369" s="3" customFormat="1" customHeight="1"/>
    <row r="370" s="3" customFormat="1" customHeight="1"/>
    <row r="371" s="3" customFormat="1" customHeight="1"/>
    <row r="372" s="3" customFormat="1" customHeight="1"/>
    <row r="373" s="3" customFormat="1" customHeight="1"/>
    <row r="374" s="3" customFormat="1" customHeight="1"/>
    <row r="375" s="3" customFormat="1" customHeight="1"/>
    <row r="376" s="3" customFormat="1" customHeight="1"/>
    <row r="377" s="3" customFormat="1" customHeight="1"/>
    <row r="378" s="3" customFormat="1" customHeight="1"/>
    <row r="379" s="3" customFormat="1" customHeight="1"/>
    <row r="380" s="3" customFormat="1" customHeight="1"/>
    <row r="381" s="3" customFormat="1" customHeight="1"/>
    <row r="382" s="3" customFormat="1" customHeight="1"/>
    <row r="383" s="3" customFormat="1" customHeight="1"/>
    <row r="384" s="3" customFormat="1" customHeight="1"/>
    <row r="385" s="3" customFormat="1" customHeight="1"/>
    <row r="386" s="3" customFormat="1" customHeight="1"/>
    <row r="387" s="3" customFormat="1" customHeight="1"/>
    <row r="388" s="3" customFormat="1" customHeight="1"/>
    <row r="389" s="3" customFormat="1" customHeight="1"/>
    <row r="390" s="3" customFormat="1" customHeight="1"/>
    <row r="391" s="3" customFormat="1" customHeight="1"/>
    <row r="392" s="3" customFormat="1" customHeight="1"/>
    <row r="393" s="3" customFormat="1" customHeight="1"/>
    <row r="394" s="3" customFormat="1" customHeight="1"/>
    <row r="395" s="3" customFormat="1" customHeight="1"/>
    <row r="396" s="3" customFormat="1" customHeight="1"/>
    <row r="397" s="3" customFormat="1" customHeight="1"/>
    <row r="398" s="3" customFormat="1" customHeight="1"/>
    <row r="399" s="3" customFormat="1" customHeight="1"/>
    <row r="400" s="3" customFormat="1" customHeight="1"/>
    <row r="401" s="3" customFormat="1" customHeight="1"/>
    <row r="402" s="3" customFormat="1" customHeight="1"/>
    <row r="403" s="3" customFormat="1" customHeight="1"/>
    <row r="404" s="3" customFormat="1" customHeight="1"/>
    <row r="405" s="3" customFormat="1" customHeight="1"/>
    <row r="406" s="3" customFormat="1" customHeight="1"/>
    <row r="407" s="3" customFormat="1" customHeight="1"/>
    <row r="408" s="3" customFormat="1" customHeight="1"/>
    <row r="409" s="3" customFormat="1" customHeight="1"/>
    <row r="410" s="3" customFormat="1" customHeight="1"/>
    <row r="411" s="3" customFormat="1" customHeight="1"/>
    <row r="412" s="3" customFormat="1" customHeight="1"/>
    <row r="413" s="3" customFormat="1" customHeight="1"/>
    <row r="414" s="3" customFormat="1" customHeight="1"/>
    <row r="415" s="3" customFormat="1" customHeight="1"/>
    <row r="416" s="3" customFormat="1" customHeight="1"/>
    <row r="417" s="3" customFormat="1" customHeight="1"/>
    <row r="418" s="3" customFormat="1" customHeight="1"/>
    <row r="419" s="3" customFormat="1" customHeight="1"/>
    <row r="420" s="3" customFormat="1" customHeight="1"/>
    <row r="421" s="3" customFormat="1" customHeight="1"/>
    <row r="422" s="3" customFormat="1" customHeight="1"/>
    <row r="423" s="3" customFormat="1" customHeight="1"/>
    <row r="424" s="3" customFormat="1" customHeight="1"/>
    <row r="425" s="3" customFormat="1" customHeight="1"/>
    <row r="426" s="3" customFormat="1" customHeight="1"/>
    <row r="427" s="3" customFormat="1" customHeight="1"/>
    <row r="428" s="3" customFormat="1" customHeight="1"/>
    <row r="429" s="3" customFormat="1" customHeight="1"/>
    <row r="430" s="3" customFormat="1" customHeight="1"/>
    <row r="431" s="3" customFormat="1" customHeight="1"/>
    <row r="432" s="3" customFormat="1" customHeight="1"/>
    <row r="433" s="3" customFormat="1" customHeight="1"/>
    <row r="434" s="3" customFormat="1" customHeight="1"/>
    <row r="435" s="3" customFormat="1" customHeight="1"/>
    <row r="436" s="3" customFormat="1" customHeight="1"/>
    <row r="437" s="3" customFormat="1" customHeight="1"/>
    <row r="438" s="3" customFormat="1" customHeight="1"/>
    <row r="439" s="3" customFormat="1" customHeight="1"/>
    <row r="440" s="3" customFormat="1" customHeight="1"/>
    <row r="441" s="3" customFormat="1" customHeight="1"/>
    <row r="442" s="3" customFormat="1" customHeight="1"/>
    <row r="443" s="3" customFormat="1" customHeight="1"/>
    <row r="444" s="3" customFormat="1" customHeight="1"/>
    <row r="445" s="3" customFormat="1" customHeight="1"/>
    <row r="446" s="3" customFormat="1" customHeight="1"/>
    <row r="447" s="3" customFormat="1" customHeight="1"/>
    <row r="448" s="3" customFormat="1" customHeight="1"/>
    <row r="449" s="3" customFormat="1" customHeight="1"/>
    <row r="450" s="3" customFormat="1" customHeight="1"/>
    <row r="451" s="3" customFormat="1" customHeight="1"/>
    <row r="452" s="3" customFormat="1" customHeight="1"/>
    <row r="453" s="3" customFormat="1" customHeight="1"/>
    <row r="454" s="3" customFormat="1" customHeight="1"/>
    <row r="455" s="3" customFormat="1" customHeight="1"/>
    <row r="456" s="3" customFormat="1" customHeight="1"/>
    <row r="457" s="3" customFormat="1" customHeight="1"/>
    <row r="458" s="3" customFormat="1" customHeight="1"/>
    <row r="459" s="3" customFormat="1" customHeight="1"/>
    <row r="460" s="3" customFormat="1" customHeight="1"/>
    <row r="461" s="3" customFormat="1" customHeight="1"/>
    <row r="462" s="3" customFormat="1" customHeight="1"/>
    <row r="463" s="3" customFormat="1" customHeight="1"/>
    <row r="464" s="3" customFormat="1" customHeight="1"/>
    <row r="465" s="3" customFormat="1" customHeight="1"/>
    <row r="466" s="3" customFormat="1" customHeight="1"/>
    <row r="467" s="3" customFormat="1" customHeight="1"/>
    <row r="468" s="3" customFormat="1" customHeight="1"/>
    <row r="469" s="3" customFormat="1" customHeight="1"/>
    <row r="470" s="3" customFormat="1" customHeight="1"/>
    <row r="471" s="3" customFormat="1" customHeight="1"/>
    <row r="472" s="3" customFormat="1" customHeight="1"/>
    <row r="473" s="3" customFormat="1" customHeight="1"/>
    <row r="474" s="3" customFormat="1" customHeight="1"/>
    <row r="475" s="3" customFormat="1" customHeight="1"/>
    <row r="476" s="3" customFormat="1" customHeight="1"/>
    <row r="477" s="3" customFormat="1" customHeight="1"/>
    <row r="478" s="3" customFormat="1" customHeight="1"/>
    <row r="479" s="3" customFormat="1" customHeight="1"/>
    <row r="480" s="3" customFormat="1" customHeight="1"/>
    <row r="481" s="3" customFormat="1" customHeight="1"/>
    <row r="482" s="3" customFormat="1" customHeight="1"/>
    <row r="483" s="3" customFormat="1" customHeight="1"/>
    <row r="484" s="3" customFormat="1" customHeight="1"/>
    <row r="485" s="3" customFormat="1" customHeight="1"/>
    <row r="486" s="3" customFormat="1" customHeight="1"/>
    <row r="487" s="3" customFormat="1" customHeight="1"/>
    <row r="488" s="3" customFormat="1" customHeight="1"/>
    <row r="489" s="3" customFormat="1" customHeight="1"/>
    <row r="490" s="3" customFormat="1" customHeight="1"/>
    <row r="491" s="3" customFormat="1" customHeight="1"/>
    <row r="492" s="3" customFormat="1" customHeight="1"/>
    <row r="493" s="3" customFormat="1" customHeight="1"/>
    <row r="494" s="3" customFormat="1" customHeight="1"/>
    <row r="495" s="3" customFormat="1" customHeight="1"/>
    <row r="496" s="3" customFormat="1" customHeight="1"/>
    <row r="497" s="3" customFormat="1" customHeight="1"/>
    <row r="498" s="3" customFormat="1" customHeight="1"/>
    <row r="499" s="3" customFormat="1" customHeight="1"/>
    <row r="500" s="3" customFormat="1" customHeight="1"/>
    <row r="501" s="3" customFormat="1" customHeight="1"/>
    <row r="502" s="3" customFormat="1" customHeight="1"/>
    <row r="503" s="3" customFormat="1" customHeight="1"/>
    <row r="504" s="3" customFormat="1" customHeight="1"/>
    <row r="505" s="3" customFormat="1" customHeight="1"/>
    <row r="506" s="3" customFormat="1" customHeight="1"/>
    <row r="507" s="3" customFormat="1" customHeight="1"/>
    <row r="508" s="3" customFormat="1" customHeight="1"/>
    <row r="509" s="3" customFormat="1" customHeight="1"/>
    <row r="510" s="3" customFormat="1" customHeight="1"/>
    <row r="511" s="3" customFormat="1" customHeight="1"/>
    <row r="512" s="3" customFormat="1" customHeight="1"/>
    <row r="513" s="3" customFormat="1" customHeight="1"/>
    <row r="514" s="3" customFormat="1" customHeight="1"/>
    <row r="515" s="3" customFormat="1" customHeight="1"/>
    <row r="516" s="3" customFormat="1" customHeight="1"/>
    <row r="517" s="3" customFormat="1" customHeight="1"/>
    <row r="518" s="3" customFormat="1" customHeight="1"/>
    <row r="519" s="3" customFormat="1" customHeight="1"/>
    <row r="520" s="3" customFormat="1" customHeight="1"/>
    <row r="521" s="3" customFormat="1" customHeight="1"/>
    <row r="522" s="3" customFormat="1" customHeight="1"/>
    <row r="523" s="3" customFormat="1" customHeight="1"/>
    <row r="524" s="3" customFormat="1" customHeight="1"/>
    <row r="525" s="3" customFormat="1" customHeight="1"/>
    <row r="526" s="3" customFormat="1" customHeight="1"/>
    <row r="527" s="3" customFormat="1" customHeight="1"/>
    <row r="528" s="3" customFormat="1" customHeight="1"/>
    <row r="529" s="3" customFormat="1" customHeight="1"/>
    <row r="530" s="3" customFormat="1" customHeight="1"/>
    <row r="531" s="3" customFormat="1" customHeight="1"/>
    <row r="532" s="3" customFormat="1" customHeight="1"/>
    <row r="533" s="3" customFormat="1" customHeight="1"/>
    <row r="534" s="3" customFormat="1" customHeight="1"/>
    <row r="535" s="3" customFormat="1" customHeight="1"/>
    <row r="536" s="3" customFormat="1" customHeight="1"/>
    <row r="537" s="3" customFormat="1" customHeight="1"/>
    <row r="538" s="3" customFormat="1" customHeight="1"/>
    <row r="539" s="3" customFormat="1" customHeight="1"/>
    <row r="540" s="3" customFormat="1" customHeight="1"/>
    <row r="541" s="3" customFormat="1" customHeight="1"/>
    <row r="542" s="3" customFormat="1" customHeight="1"/>
    <row r="543" s="3" customFormat="1" customHeight="1"/>
    <row r="544" s="3" customFormat="1" customHeight="1"/>
    <row r="545" s="3" customFormat="1" customHeight="1"/>
    <row r="546" s="3" customFormat="1" customHeight="1"/>
    <row r="547" s="3" customFormat="1" customHeight="1"/>
    <row r="548" s="3" customFormat="1" customHeight="1"/>
    <row r="549" s="3" customFormat="1" customHeight="1"/>
    <row r="550" s="3" customFormat="1" customHeight="1"/>
    <row r="551" s="3" customFormat="1" customHeight="1"/>
    <row r="552" s="3" customFormat="1" customHeight="1"/>
    <row r="553" s="3" customFormat="1" customHeight="1"/>
    <row r="554" s="3" customFormat="1" customHeight="1"/>
    <row r="555" s="3" customFormat="1" customHeight="1"/>
    <row r="556" s="3" customFormat="1" customHeight="1"/>
    <row r="557" s="3" customFormat="1" customHeight="1"/>
    <row r="558" s="3" customFormat="1" customHeight="1"/>
    <row r="559" s="3" customFormat="1" customHeight="1"/>
    <row r="560" s="3" customFormat="1" customHeight="1"/>
    <row r="561" s="3" customFormat="1" customHeight="1"/>
    <row r="562" s="3" customFormat="1" customHeight="1"/>
    <row r="563" s="3" customFormat="1" customHeight="1"/>
    <row r="564" s="3" customFormat="1" customHeight="1"/>
    <row r="565" s="3" customFormat="1" customHeight="1"/>
    <row r="566" s="3" customFormat="1" customHeight="1"/>
    <row r="567" s="3" customFormat="1" customHeight="1"/>
    <row r="568" s="3" customFormat="1" customHeight="1"/>
    <row r="569" s="3" customFormat="1" customHeight="1"/>
    <row r="570" s="3" customFormat="1" customHeight="1"/>
    <row r="571" s="3" customFormat="1" customHeight="1"/>
    <row r="572" s="3" customFormat="1" customHeight="1"/>
    <row r="573" s="3" customFormat="1" customHeight="1"/>
    <row r="574" s="3" customFormat="1" customHeight="1"/>
    <row r="575" s="3" customFormat="1" customHeight="1"/>
    <row r="576" s="3" customFormat="1" customHeight="1"/>
    <row r="577" s="3" customFormat="1" customHeight="1"/>
    <row r="578" s="3" customFormat="1" customHeight="1"/>
    <row r="579" s="3" customFormat="1" customHeight="1"/>
    <row r="580" s="3" customFormat="1" customHeight="1"/>
    <row r="581" s="3" customFormat="1" customHeight="1"/>
    <row r="582" s="3" customFormat="1" customHeight="1"/>
    <row r="583" s="3" customFormat="1" customHeight="1"/>
    <row r="584" s="3" customFormat="1" customHeight="1"/>
    <row r="585" s="3" customFormat="1" customHeight="1"/>
    <row r="586" s="3" customFormat="1" customHeight="1"/>
    <row r="587" s="3" customFormat="1" customHeight="1"/>
    <row r="588" s="3" customFormat="1" customHeight="1"/>
    <row r="589" s="3" customFormat="1" customHeight="1"/>
    <row r="590" s="3" customFormat="1" customHeight="1"/>
    <row r="591" s="3" customFormat="1" customHeight="1"/>
    <row r="592" s="3" customFormat="1" customHeight="1"/>
    <row r="593" s="3" customFormat="1" customHeight="1"/>
    <row r="594" s="3" customFormat="1" customHeight="1"/>
    <row r="595" s="3" customFormat="1" customHeight="1"/>
    <row r="596" s="3" customFormat="1" customHeight="1"/>
    <row r="597" s="3" customFormat="1" customHeight="1"/>
    <row r="598" s="3" customFormat="1" customHeight="1"/>
    <row r="599" s="3" customFormat="1" customHeight="1"/>
    <row r="600" s="3" customFormat="1" customHeight="1"/>
    <row r="601" s="3" customFormat="1" customHeight="1"/>
    <row r="602" s="3" customFormat="1" customHeight="1"/>
    <row r="603" s="3" customFormat="1" customHeight="1"/>
    <row r="604" s="3" customFormat="1" customHeight="1"/>
    <row r="605" s="3" customFormat="1" customHeight="1"/>
    <row r="606" s="3" customFormat="1" customHeight="1"/>
    <row r="607" s="3" customFormat="1" customHeight="1"/>
    <row r="608" s="3" customFormat="1" customHeight="1"/>
    <row r="609" s="3" customFormat="1" customHeight="1"/>
    <row r="610" s="3" customFormat="1" customHeight="1"/>
    <row r="611" s="3" customFormat="1" customHeight="1"/>
    <row r="612" s="3" customFormat="1" customHeight="1"/>
    <row r="613" s="3" customFormat="1" customHeight="1"/>
    <row r="614" s="3" customFormat="1" customHeight="1"/>
    <row r="615" s="3" customFormat="1" customHeight="1"/>
    <row r="616" s="3" customFormat="1" customHeight="1"/>
    <row r="617" s="3" customFormat="1" customHeight="1"/>
    <row r="618" s="3" customFormat="1" customHeight="1"/>
    <row r="619" s="3" customFormat="1" customHeight="1"/>
    <row r="620" s="3" customFormat="1" customHeight="1"/>
    <row r="621" s="3" customFormat="1" customHeight="1"/>
    <row r="622" s="3" customFormat="1" customHeight="1"/>
    <row r="623" s="3" customFormat="1" customHeight="1"/>
    <row r="624" s="3" customFormat="1" customHeight="1"/>
    <row r="625" s="3" customFormat="1" customHeight="1"/>
    <row r="626" s="3" customFormat="1" customHeight="1"/>
    <row r="627" s="3" customFormat="1" customHeight="1"/>
    <row r="628" s="3" customFormat="1" customHeight="1"/>
    <row r="629" s="3" customFormat="1" customHeight="1"/>
    <row r="630" s="3" customFormat="1" customHeight="1"/>
    <row r="631" s="3" customFormat="1" customHeight="1"/>
    <row r="632" s="3" customFormat="1" customHeight="1"/>
    <row r="633" s="3" customFormat="1" customHeight="1"/>
    <row r="634" s="3" customFormat="1" customHeight="1"/>
    <row r="635" s="3" customFormat="1" customHeight="1"/>
    <row r="636" s="3" customFormat="1" customHeight="1"/>
    <row r="637" s="3" customFormat="1" customHeight="1"/>
    <row r="638" s="3" customFormat="1" customHeight="1"/>
    <row r="639" s="3" customFormat="1" customHeight="1"/>
    <row r="640" s="3" customFormat="1" customHeight="1"/>
    <row r="641" s="3" customFormat="1" customHeight="1"/>
    <row r="642" s="3" customFormat="1" customHeight="1"/>
    <row r="643" s="3" customFormat="1" customHeight="1"/>
    <row r="644" s="3" customFormat="1" customHeight="1"/>
    <row r="645" s="3" customFormat="1" customHeight="1"/>
    <row r="646" s="3" customFormat="1" customHeight="1"/>
    <row r="647" s="3" customFormat="1" customHeight="1"/>
    <row r="648" s="3" customFormat="1" customHeight="1"/>
    <row r="649" s="3" customFormat="1" customHeight="1"/>
    <row r="650" s="3" customFormat="1" customHeight="1"/>
    <row r="651" s="3" customFormat="1" customHeight="1"/>
    <row r="652" s="3" customFormat="1" customHeight="1"/>
    <row r="653" s="3" customFormat="1" customHeight="1"/>
    <row r="654" s="3" customFormat="1" customHeight="1"/>
    <row r="655" s="3" customFormat="1" customHeight="1"/>
    <row r="656" s="3" customFormat="1" customHeight="1"/>
    <row r="657" s="3" customFormat="1" customHeight="1"/>
    <row r="658" s="3" customFormat="1" customHeight="1"/>
    <row r="659" s="3" customFormat="1" customHeight="1"/>
    <row r="660" s="3" customFormat="1" customHeight="1"/>
    <row r="661" s="3" customFormat="1" customHeight="1"/>
    <row r="662" s="3" customFormat="1" customHeight="1"/>
    <row r="663" s="3" customFormat="1" customHeight="1"/>
    <row r="664" s="3" customFormat="1" customHeight="1"/>
    <row r="665" s="3" customFormat="1" customHeight="1"/>
    <row r="666" s="3" customFormat="1" customHeight="1"/>
    <row r="667" s="3" customFormat="1" customHeight="1"/>
    <row r="668" s="3" customFormat="1" customHeight="1"/>
    <row r="669" s="3" customFormat="1" customHeight="1"/>
    <row r="670" s="3" customFormat="1" customHeight="1"/>
    <row r="671" s="3" customFormat="1" customHeight="1"/>
    <row r="672" s="3" customFormat="1" customHeight="1"/>
    <row r="673" s="3" customFormat="1" customHeight="1"/>
    <row r="674" s="3" customFormat="1" customHeight="1"/>
    <row r="675" s="3" customFormat="1" customHeight="1"/>
    <row r="676" s="3" customFormat="1" customHeight="1"/>
    <row r="677" s="3" customFormat="1" customHeight="1"/>
    <row r="678" s="3" customFormat="1" customHeight="1"/>
    <row r="679" s="3" customFormat="1" customHeight="1"/>
    <row r="680" s="3" customFormat="1" customHeight="1"/>
    <row r="681" s="3" customFormat="1" customHeight="1"/>
    <row r="682" s="3" customFormat="1" customHeight="1"/>
    <row r="683" s="3" customFormat="1" customHeight="1"/>
    <row r="684" s="3" customFormat="1" customHeight="1"/>
    <row r="685" s="3" customFormat="1" customHeight="1"/>
    <row r="686" s="3" customFormat="1" customHeight="1"/>
    <row r="687" s="3" customFormat="1" customHeight="1"/>
    <row r="688" s="3" customFormat="1" customHeight="1"/>
    <row r="689" s="3" customFormat="1" customHeight="1"/>
    <row r="690" s="3" customFormat="1" customHeight="1"/>
    <row r="691" s="3" customFormat="1" customHeight="1"/>
    <row r="692" s="3" customFormat="1" customHeight="1"/>
    <row r="693" s="3" customFormat="1" customHeight="1"/>
    <row r="694" s="3" customFormat="1" customHeight="1"/>
    <row r="695" s="3" customFormat="1" customHeight="1"/>
    <row r="696" s="3" customFormat="1" customHeight="1"/>
    <row r="697" s="3" customFormat="1" customHeight="1"/>
    <row r="698" s="3" customFormat="1" customHeight="1"/>
    <row r="699" s="3" customFormat="1" customHeight="1"/>
    <row r="700" s="3" customFormat="1" customHeight="1"/>
    <row r="701" s="3" customFormat="1" customHeight="1"/>
    <row r="702" s="3" customFormat="1" customHeight="1"/>
    <row r="703" s="3" customFormat="1" customHeight="1"/>
    <row r="704" s="3" customFormat="1" customHeight="1"/>
    <row r="705" s="3" customFormat="1" customHeight="1"/>
    <row r="706" s="3" customFormat="1" customHeight="1"/>
    <row r="707" s="3" customFormat="1" customHeight="1"/>
    <row r="708" s="3" customFormat="1" customHeight="1"/>
    <row r="709" s="3" customFormat="1" customHeight="1"/>
    <row r="710" s="3" customFormat="1" customHeight="1"/>
    <row r="711" s="3" customFormat="1" customHeight="1"/>
    <row r="712" s="3" customFormat="1" customHeight="1"/>
    <row r="713" s="3" customFormat="1" customHeight="1"/>
    <row r="714" s="3" customFormat="1" customHeight="1"/>
    <row r="715" s="3" customFormat="1" customHeight="1"/>
    <row r="716" s="3" customFormat="1" customHeight="1"/>
    <row r="717" s="3" customFormat="1" customHeight="1"/>
    <row r="718" s="3" customFormat="1" customHeight="1"/>
    <row r="719" s="3" customFormat="1" customHeight="1"/>
    <row r="720" s="3" customFormat="1" customHeight="1"/>
    <row r="721" s="3" customFormat="1" customHeight="1"/>
    <row r="722" s="3" customFormat="1" customHeight="1"/>
    <row r="723" s="3" customFormat="1" customHeight="1"/>
    <row r="724" s="3" customFormat="1" customHeight="1"/>
    <row r="725" s="3" customFormat="1" customHeight="1"/>
    <row r="726" s="3" customFormat="1" customHeight="1"/>
    <row r="727" s="3" customFormat="1" customHeight="1"/>
    <row r="728" s="3" customFormat="1" customHeight="1"/>
    <row r="729" s="3" customFormat="1" customHeight="1"/>
    <row r="730" s="3" customFormat="1" customHeight="1"/>
    <row r="731" s="3" customFormat="1" customHeight="1"/>
    <row r="732" s="3" customFormat="1" customHeight="1"/>
    <row r="733" s="3" customFormat="1" customHeight="1"/>
    <row r="734" s="3" customFormat="1" customHeight="1"/>
    <row r="735" s="3" customFormat="1" customHeight="1"/>
    <row r="736" s="3" customFormat="1" customHeight="1"/>
    <row r="737" s="3" customFormat="1" customHeight="1"/>
    <row r="738" s="3" customFormat="1" customHeight="1"/>
    <row r="739" s="3" customFormat="1" customHeight="1"/>
    <row r="740" s="3" customFormat="1" customHeight="1"/>
    <row r="741" s="3" customFormat="1" customHeight="1"/>
    <row r="742" s="3" customFormat="1" customHeight="1"/>
    <row r="743" s="3" customFormat="1" customHeight="1"/>
    <row r="744" s="3" customFormat="1" customHeight="1"/>
    <row r="745" s="3" customFormat="1" customHeight="1"/>
    <row r="746" s="3" customFormat="1" customHeight="1"/>
    <row r="747" s="3" customFormat="1" customHeight="1"/>
    <row r="748" s="3" customFormat="1" customHeight="1"/>
    <row r="749" s="3" customFormat="1" customHeight="1"/>
    <row r="750" s="3" customFormat="1" customHeight="1"/>
    <row r="751" s="3" customFormat="1" customHeight="1"/>
    <row r="752" s="3" customFormat="1" customHeight="1"/>
    <row r="753" s="3" customFormat="1" customHeight="1"/>
    <row r="754" s="3" customFormat="1" customHeight="1"/>
    <row r="755" s="3" customFormat="1" customHeight="1"/>
    <row r="756" s="3" customFormat="1" customHeight="1"/>
    <row r="757" s="3" customFormat="1" customHeight="1"/>
    <row r="758" s="3" customFormat="1" customHeight="1"/>
    <row r="759" s="3" customFormat="1" customHeight="1"/>
    <row r="760" s="3" customFormat="1" customHeight="1"/>
    <row r="761" s="3" customFormat="1" customHeight="1"/>
    <row r="762" s="3" customFormat="1" customHeight="1"/>
    <row r="763" s="3" customFormat="1" customHeight="1"/>
    <row r="764" s="3" customFormat="1" customHeight="1"/>
    <row r="765" s="3" customFormat="1" customHeight="1"/>
    <row r="766" s="3" customFormat="1" customHeight="1"/>
    <row r="767" s="3" customFormat="1" customHeight="1"/>
    <row r="768" s="3" customFormat="1" customHeight="1"/>
    <row r="769" s="3" customFormat="1" customHeight="1"/>
    <row r="770" s="3" customFormat="1" customHeight="1"/>
    <row r="771" s="3" customFormat="1" customHeight="1"/>
    <row r="772" s="3" customFormat="1" customHeight="1"/>
    <row r="773" s="3" customFormat="1" customHeight="1"/>
    <row r="774" s="3" customFormat="1" customHeight="1"/>
    <row r="775" s="3" customFormat="1" customHeight="1"/>
    <row r="776" s="3" customFormat="1" customHeight="1"/>
    <row r="777" s="3" customFormat="1" customHeight="1"/>
    <row r="778" s="3" customFormat="1" customHeight="1"/>
    <row r="779" s="3" customFormat="1" customHeight="1"/>
    <row r="780" s="3" customFormat="1" customHeight="1"/>
    <row r="781" s="3" customFormat="1" customHeight="1"/>
    <row r="782" s="3" customFormat="1" customHeight="1"/>
    <row r="783" s="3" customFormat="1" customHeight="1"/>
    <row r="784" s="3" customFormat="1" customHeight="1"/>
    <row r="785" s="3" customFormat="1" customHeight="1"/>
    <row r="786" s="3" customFormat="1" customHeight="1"/>
    <row r="787" s="3" customFormat="1" customHeight="1"/>
    <row r="788" s="3" customFormat="1" customHeight="1"/>
    <row r="789" s="3" customFormat="1" customHeight="1"/>
    <row r="790" s="3" customFormat="1" customHeight="1"/>
    <row r="791" s="3" customFormat="1" customHeight="1"/>
    <row r="792" s="3" customFormat="1" customHeight="1"/>
    <row r="793" s="3" customFormat="1" customHeight="1"/>
    <row r="794" s="3" customFormat="1" customHeight="1"/>
    <row r="795" s="3" customFormat="1" customHeight="1"/>
    <row r="796" s="3" customFormat="1" customHeight="1"/>
    <row r="797" s="3" customFormat="1" customHeight="1"/>
    <row r="798" s="3" customFormat="1" customHeight="1"/>
    <row r="799" s="3" customFormat="1" customHeight="1"/>
    <row r="800" s="3" customFormat="1" customHeight="1"/>
    <row r="801" s="3" customFormat="1" customHeight="1"/>
    <row r="802" s="3" customFormat="1" customHeight="1"/>
    <row r="803" s="3" customFormat="1" customHeight="1"/>
    <row r="804" s="3" customFormat="1" customHeight="1"/>
    <row r="805" s="3" customFormat="1" customHeight="1"/>
    <row r="806" s="3" customFormat="1" customHeight="1"/>
    <row r="807" s="3" customFormat="1" customHeight="1"/>
    <row r="808" s="3" customFormat="1" customHeight="1"/>
    <row r="809" s="3" customFormat="1" customHeight="1"/>
    <row r="810" s="3" customFormat="1" customHeight="1"/>
    <row r="811" s="3" customFormat="1" customHeight="1"/>
    <row r="812" s="3" customFormat="1" customHeight="1"/>
    <row r="813" s="3" customFormat="1" customHeight="1"/>
    <row r="814" s="3" customFormat="1" customHeight="1"/>
    <row r="815" s="3" customFormat="1" customHeight="1"/>
    <row r="816" s="3" customFormat="1" customHeight="1"/>
    <row r="817" s="3" customFormat="1" customHeight="1"/>
    <row r="818" s="3" customFormat="1" customHeight="1"/>
    <row r="819" s="3" customFormat="1" customHeight="1"/>
    <row r="820" s="3" customFormat="1" customHeight="1"/>
    <row r="821" s="3" customFormat="1" customHeight="1"/>
    <row r="822" s="3" customFormat="1" customHeight="1"/>
    <row r="823" s="3" customFormat="1" customHeight="1"/>
    <row r="824" s="3" customFormat="1" customHeight="1"/>
    <row r="825" s="3" customFormat="1" customHeight="1"/>
    <row r="826" s="3" customFormat="1" customHeight="1"/>
    <row r="827" s="3" customFormat="1" customHeight="1"/>
    <row r="828" s="3" customFormat="1" customHeight="1"/>
    <row r="829" s="3" customFormat="1" customHeight="1"/>
    <row r="830" s="3" customFormat="1" customHeight="1"/>
    <row r="831" s="3" customFormat="1" customHeight="1"/>
    <row r="832" s="3" customFormat="1" customHeight="1"/>
    <row r="833" s="3" customFormat="1" customHeight="1"/>
    <row r="834" s="3" customFormat="1" customHeight="1"/>
    <row r="835" s="3" customFormat="1" customHeight="1"/>
    <row r="836" s="3" customFormat="1" customHeight="1"/>
    <row r="837" s="3" customFormat="1" customHeight="1"/>
    <row r="838" s="3" customFormat="1" customHeight="1"/>
    <row r="839" s="3" customFormat="1" customHeight="1"/>
    <row r="840" s="3" customFormat="1" customHeight="1"/>
    <row r="841" s="3" customFormat="1" customHeight="1"/>
    <row r="842" s="3" customFormat="1" customHeight="1"/>
    <row r="843" s="3" customFormat="1" customHeight="1"/>
    <row r="844" s="3" customFormat="1" customHeight="1"/>
    <row r="845" s="3" customFormat="1" customHeight="1"/>
    <row r="846" s="3" customFormat="1" customHeight="1"/>
    <row r="847" s="3" customFormat="1" customHeight="1"/>
    <row r="848" s="3" customFormat="1" customHeight="1"/>
    <row r="849" s="3" customFormat="1" customHeight="1"/>
    <row r="850" s="3" customFormat="1" customHeight="1"/>
    <row r="851" s="3" customFormat="1" customHeight="1"/>
    <row r="852" s="3" customFormat="1" customHeight="1"/>
    <row r="853" s="3" customFormat="1" customHeight="1"/>
    <row r="854" s="3" customFormat="1" customHeight="1"/>
    <row r="855" s="3" customFormat="1" customHeight="1"/>
    <row r="856" s="3" customFormat="1" customHeight="1"/>
    <row r="857" s="3" customFormat="1" customHeight="1"/>
    <row r="858" s="3" customFormat="1" customHeight="1"/>
    <row r="859" s="3" customFormat="1" customHeight="1"/>
    <row r="860" s="3" customFormat="1" customHeight="1"/>
    <row r="861" s="3" customFormat="1" customHeight="1"/>
    <row r="862" s="3" customFormat="1" customHeight="1"/>
    <row r="863" s="3" customFormat="1" customHeight="1"/>
    <row r="864" s="3" customFormat="1" customHeight="1"/>
    <row r="865" s="3" customFormat="1" customHeight="1"/>
    <row r="866" s="3" customFormat="1" customHeight="1"/>
    <row r="867" s="3" customFormat="1" customHeight="1"/>
    <row r="868" s="3" customFormat="1" customHeight="1"/>
    <row r="869" s="3" customFormat="1" customHeight="1"/>
    <row r="870" s="3" customFormat="1" customHeight="1"/>
    <row r="871" s="3" customFormat="1" customHeight="1"/>
    <row r="872" s="3" customFormat="1" customHeight="1"/>
    <row r="873" s="3" customFormat="1" customHeight="1"/>
    <row r="874" s="3" customFormat="1" customHeight="1"/>
    <row r="875" s="3" customFormat="1" customHeight="1"/>
    <row r="876" s="3" customFormat="1" customHeight="1"/>
    <row r="877" s="3" customFormat="1" customHeight="1"/>
    <row r="878" s="3" customFormat="1" customHeight="1"/>
    <row r="879" s="3" customFormat="1" customHeight="1"/>
    <row r="880" s="3" customFormat="1" customHeight="1"/>
    <row r="881" s="3" customFormat="1" customHeight="1"/>
    <row r="882" s="3" customFormat="1" customHeight="1"/>
    <row r="883" s="3" customFormat="1" customHeight="1"/>
    <row r="884" s="3" customFormat="1" customHeight="1"/>
    <row r="885" s="3" customFormat="1" customHeight="1"/>
    <row r="886" s="3" customFormat="1" customHeight="1"/>
    <row r="887" s="3" customFormat="1" customHeight="1"/>
    <row r="888" s="3" customFormat="1" customHeight="1"/>
    <row r="889" s="3" customFormat="1" customHeight="1"/>
    <row r="890" s="3" customFormat="1" customHeight="1"/>
    <row r="891" s="3" customFormat="1" customHeight="1"/>
    <row r="892" s="3" customFormat="1" customHeight="1"/>
    <row r="893" s="3" customFormat="1" customHeight="1"/>
    <row r="894" s="3" customFormat="1" customHeight="1"/>
    <row r="895" s="3" customFormat="1" customHeight="1"/>
    <row r="896" s="3" customFormat="1" customHeight="1"/>
    <row r="897" s="3" customFormat="1" customHeight="1"/>
    <row r="898" s="3" customFormat="1" customHeight="1"/>
    <row r="899" s="3" customFormat="1" customHeight="1"/>
    <row r="900" s="3" customFormat="1" customHeight="1"/>
    <row r="901" s="3" customFormat="1" customHeight="1"/>
    <row r="902" s="3" customFormat="1" customHeight="1"/>
    <row r="903" s="3" customFormat="1" customHeight="1"/>
    <row r="904" s="3" customFormat="1" customHeight="1"/>
    <row r="905" s="3" customFormat="1" customHeight="1"/>
    <row r="906" s="3" customFormat="1" customHeight="1"/>
    <row r="907" s="3" customFormat="1" customHeight="1"/>
    <row r="908" s="3" customFormat="1" customHeight="1"/>
    <row r="909" s="3" customFormat="1" customHeight="1"/>
    <row r="910" s="3" customFormat="1" customHeight="1"/>
    <row r="911" s="3" customFormat="1" customHeight="1"/>
    <row r="912" s="3" customFormat="1" customHeight="1"/>
    <row r="913" s="3" customFormat="1" customHeight="1"/>
    <row r="914" s="3" customFormat="1" customHeight="1"/>
    <row r="915" s="3" customFormat="1" customHeight="1"/>
    <row r="916" s="3" customFormat="1" customHeight="1"/>
    <row r="917" s="3" customFormat="1" customHeight="1"/>
    <row r="918" s="3" customFormat="1" customHeight="1"/>
    <row r="919" s="3" customFormat="1" customHeight="1"/>
    <row r="920" s="3" customFormat="1" customHeight="1"/>
    <row r="921" s="3" customFormat="1" customHeight="1"/>
    <row r="922" s="3" customFormat="1" customHeight="1"/>
    <row r="923" s="3" customFormat="1" customHeight="1"/>
    <row r="924" s="3" customFormat="1" customHeight="1"/>
    <row r="925" s="3" customFormat="1" customHeight="1"/>
    <row r="926" s="3" customFormat="1" customHeight="1"/>
    <row r="927" s="3" customFormat="1" customHeight="1"/>
    <row r="928" s="3" customFormat="1" customHeight="1"/>
    <row r="929" s="3" customFormat="1" customHeight="1"/>
    <row r="930" s="3" customFormat="1" customHeight="1"/>
    <row r="931" s="3" customFormat="1" customHeight="1"/>
    <row r="932" s="3" customFormat="1" customHeight="1"/>
    <row r="933" s="3" customFormat="1" customHeight="1"/>
    <row r="934" s="3" customFormat="1" customHeight="1"/>
    <row r="935" s="3" customFormat="1" customHeight="1"/>
    <row r="936" s="3" customFormat="1" customHeight="1"/>
    <row r="937" s="3" customFormat="1" customHeight="1"/>
    <row r="938" s="3" customFormat="1" customHeight="1"/>
    <row r="939" s="3" customFormat="1" customHeight="1"/>
    <row r="940" s="3" customFormat="1" customHeight="1"/>
    <row r="941" s="3" customFormat="1" customHeight="1"/>
    <row r="942" s="3" customFormat="1" customHeight="1"/>
    <row r="943" s="3" customFormat="1" customHeight="1"/>
    <row r="944" s="3" customFormat="1" customHeight="1"/>
    <row r="945" s="3" customFormat="1" customHeight="1"/>
    <row r="946" s="3" customFormat="1" customHeight="1"/>
    <row r="947" s="3" customFormat="1" customHeight="1"/>
    <row r="948" s="3" customFormat="1" customHeight="1"/>
    <row r="949" s="3" customFormat="1" customHeight="1"/>
    <row r="950" s="3" customFormat="1" customHeight="1"/>
    <row r="951" s="3" customFormat="1" customHeight="1"/>
    <row r="952" s="3" customFormat="1" customHeight="1"/>
    <row r="953" s="3" customFormat="1" customHeight="1"/>
    <row r="954" s="3" customFormat="1" customHeight="1"/>
    <row r="955" s="3" customFormat="1" customHeight="1"/>
    <row r="956" s="3" customFormat="1" customHeight="1"/>
    <row r="957" s="3" customFormat="1" customHeight="1"/>
    <row r="958" s="3" customFormat="1" customHeight="1"/>
    <row r="959" s="3" customFormat="1" customHeight="1"/>
    <row r="960" s="3" customFormat="1" customHeight="1"/>
    <row r="961" s="3" customFormat="1" customHeight="1"/>
    <row r="962" s="3" customFormat="1" customHeight="1"/>
    <row r="963" s="3" customFormat="1" customHeight="1"/>
    <row r="964" s="3" customFormat="1" customHeight="1"/>
    <row r="965" s="3" customFormat="1" customHeight="1"/>
    <row r="966" s="3" customFormat="1" customHeight="1"/>
    <row r="967" s="3" customFormat="1" customHeight="1"/>
    <row r="968" s="3" customFormat="1" customHeight="1"/>
    <row r="969" s="3" customFormat="1" customHeight="1"/>
    <row r="970" s="3" customFormat="1" customHeight="1"/>
    <row r="971" s="3" customFormat="1" customHeight="1"/>
    <row r="972" s="3" customFormat="1" customHeight="1"/>
    <row r="973" s="3" customFormat="1" customHeight="1"/>
    <row r="974" s="3" customFormat="1" customHeight="1"/>
    <row r="975" s="3" customFormat="1" customHeight="1"/>
    <row r="976" s="3" customFormat="1" customHeight="1"/>
    <row r="977" s="3" customFormat="1" customHeight="1"/>
    <row r="978" s="3" customFormat="1" customHeight="1"/>
  </sheetData>
  <mergeCells count="1">
    <mergeCell ref="A2:E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14"/>
  <sheetViews>
    <sheetView showZeros="0" workbookViewId="0">
      <selection activeCell="F13" sqref="F13"/>
    </sheetView>
  </sheetViews>
  <sheetFormatPr defaultColWidth="9.125" defaultRowHeight="12.75" outlineLevelCol="3"/>
  <cols>
    <col min="1" max="1" width="38.375" style="581" customWidth="1"/>
    <col min="2" max="2" width="33.625" style="581" customWidth="1"/>
    <col min="3" max="216" width="9.125" style="581" customWidth="1"/>
    <col min="217" max="16384" width="9.125" style="581"/>
  </cols>
  <sheetData>
    <row r="1" s="579" customFormat="1" ht="19.5" customHeight="1" spans="1:1">
      <c r="A1" s="579" t="s">
        <v>92</v>
      </c>
    </row>
    <row r="2" s="580" customFormat="1" ht="48.75" customHeight="1" spans="1:2">
      <c r="A2" s="582" t="s">
        <v>93</v>
      </c>
      <c r="B2" s="582"/>
    </row>
    <row r="3" ht="30.75" customHeight="1" spans="1:2">
      <c r="A3" s="583" t="s">
        <v>2</v>
      </c>
      <c r="B3" s="583"/>
    </row>
    <row r="4" ht="30.75" customHeight="1" spans="1:2">
      <c r="A4" s="361" t="s">
        <v>76</v>
      </c>
      <c r="B4" s="584" t="s">
        <v>91</v>
      </c>
    </row>
    <row r="5" ht="30.75" customHeight="1" spans="1:2">
      <c r="A5" s="585" t="s">
        <v>78</v>
      </c>
      <c r="B5" s="586">
        <f>1103494+10796</f>
        <v>1114290</v>
      </c>
    </row>
    <row r="6" ht="30.75" customHeight="1" spans="1:4">
      <c r="A6" s="587" t="s">
        <v>79</v>
      </c>
      <c r="B6" s="586">
        <f>'12.2025年转移支付分项目'!C50</f>
        <v>2072</v>
      </c>
      <c r="D6" s="588"/>
    </row>
    <row r="7" ht="30.75" customHeight="1" spans="1:2">
      <c r="A7" s="585" t="s">
        <v>81</v>
      </c>
      <c r="B7" s="586">
        <f>SUM(B8:B10)</f>
        <v>1191986</v>
      </c>
    </row>
    <row r="8" ht="30.75" customHeight="1" spans="1:4">
      <c r="A8" s="585" t="s">
        <v>83</v>
      </c>
      <c r="B8" s="586">
        <f>'12.2025年转移支付分项目'!D7</f>
        <v>76749</v>
      </c>
      <c r="D8" s="588"/>
    </row>
    <row r="9" ht="30.75" customHeight="1" spans="1:4">
      <c r="A9" s="585" t="s">
        <v>85</v>
      </c>
      <c r="B9" s="586">
        <f>'12.2025年转移支付分项目'!D14</f>
        <v>1085939</v>
      </c>
      <c r="D9" s="588"/>
    </row>
    <row r="10" ht="30.75" customHeight="1" spans="1:4">
      <c r="A10" s="585" t="s">
        <v>87</v>
      </c>
      <c r="B10" s="586">
        <f>'12.2025年转移支付分项目'!D50</f>
        <v>29298</v>
      </c>
      <c r="D10" s="588"/>
    </row>
    <row r="11" ht="30.75" customHeight="1" spans="1:2">
      <c r="A11" s="585" t="s">
        <v>57</v>
      </c>
      <c r="B11" s="586">
        <v>75019</v>
      </c>
    </row>
    <row r="12" ht="30.75" customHeight="1" spans="1:2">
      <c r="A12" s="585" t="s">
        <v>65</v>
      </c>
      <c r="B12" s="586">
        <v>11684</v>
      </c>
    </row>
    <row r="13" ht="30.75" customHeight="1" spans="1:4">
      <c r="A13" s="589" t="s">
        <v>69</v>
      </c>
      <c r="B13" s="586">
        <f>B5+B6+B7+B11+B12</f>
        <v>2395051</v>
      </c>
      <c r="C13" s="588"/>
      <c r="D13" s="588"/>
    </row>
    <row r="14" ht="19.5" customHeight="1"/>
  </sheetData>
  <mergeCells count="2">
    <mergeCell ref="A2:B2"/>
    <mergeCell ref="A3:B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7"/>
  <sheetViews>
    <sheetView showZeros="0" workbookViewId="0">
      <selection activeCell="F12" sqref="F12"/>
    </sheetView>
  </sheetViews>
  <sheetFormatPr defaultColWidth="8.75" defaultRowHeight="21" customHeight="1" outlineLevelCol="6"/>
  <cols>
    <col min="1" max="1" width="36.75" style="334" customWidth="1"/>
    <col min="2" max="2" width="17.625" style="565" customWidth="1"/>
    <col min="3" max="3" width="17.625" style="334" customWidth="1"/>
    <col min="4" max="4" width="8.75" style="334" customWidth="1"/>
    <col min="5" max="29" width="9" style="334" customWidth="1"/>
    <col min="30" max="16384" width="8.75" style="334"/>
  </cols>
  <sheetData>
    <row r="1" s="369" customFormat="1" ht="19.5" customHeight="1" spans="1:2">
      <c r="A1" s="369" t="s">
        <v>94</v>
      </c>
      <c r="B1" s="566"/>
    </row>
    <row r="2" s="333" customFormat="1" ht="48.75" customHeight="1" spans="1:3">
      <c r="A2" s="336" t="s">
        <v>95</v>
      </c>
      <c r="B2" s="336"/>
      <c r="C2" s="336"/>
    </row>
    <row r="3" customHeight="1" spans="1:3">
      <c r="A3" s="366"/>
      <c r="B3" s="567"/>
      <c r="C3" s="438" t="s">
        <v>2</v>
      </c>
    </row>
    <row r="4" s="564" customFormat="1" ht="36.75" customHeight="1" spans="1:3">
      <c r="A4" s="568" t="s">
        <v>3</v>
      </c>
      <c r="B4" s="569" t="s">
        <v>91</v>
      </c>
      <c r="C4" s="341" t="s">
        <v>96</v>
      </c>
    </row>
    <row r="5" ht="21.95" customHeight="1" spans="1:3">
      <c r="A5" s="570" t="s">
        <v>97</v>
      </c>
      <c r="B5" s="571">
        <f>SUM(B6:B17)</f>
        <v>491300</v>
      </c>
      <c r="C5" s="572">
        <v>4.5</v>
      </c>
    </row>
    <row r="6" ht="21.95" customHeight="1" spans="1:3">
      <c r="A6" s="573" t="s">
        <v>98</v>
      </c>
      <c r="B6" s="389">
        <v>235000</v>
      </c>
      <c r="C6" s="574"/>
    </row>
    <row r="7" ht="21.95" customHeight="1" spans="1:3">
      <c r="A7" s="573" t="s">
        <v>99</v>
      </c>
      <c r="B7" s="389">
        <v>68500</v>
      </c>
      <c r="C7" s="574"/>
    </row>
    <row r="8" ht="21.95" customHeight="1" spans="1:3">
      <c r="A8" s="573" t="s">
        <v>100</v>
      </c>
      <c r="B8" s="389">
        <v>10400</v>
      </c>
      <c r="C8" s="574"/>
    </row>
    <row r="9" ht="21.95" customHeight="1" spans="1:3">
      <c r="A9" s="573" t="s">
        <v>101</v>
      </c>
      <c r="B9" s="389">
        <v>46700</v>
      </c>
      <c r="C9" s="574"/>
    </row>
    <row r="10" ht="21.95" customHeight="1" spans="1:3">
      <c r="A10" s="573" t="s">
        <v>102</v>
      </c>
      <c r="B10" s="389">
        <v>31000</v>
      </c>
      <c r="C10" s="574"/>
    </row>
    <row r="11" ht="21.95" customHeight="1" spans="1:3">
      <c r="A11" s="573" t="s">
        <v>103</v>
      </c>
      <c r="B11" s="389">
        <v>14900</v>
      </c>
      <c r="C11" s="574"/>
    </row>
    <row r="12" ht="21.95" customHeight="1" spans="1:3">
      <c r="A12" s="573" t="s">
        <v>104</v>
      </c>
      <c r="B12" s="389">
        <v>9900</v>
      </c>
      <c r="C12" s="574"/>
    </row>
    <row r="13" ht="21.95" customHeight="1" spans="1:3">
      <c r="A13" s="573" t="s">
        <v>105</v>
      </c>
      <c r="B13" s="389">
        <v>24300</v>
      </c>
      <c r="C13" s="574"/>
    </row>
    <row r="14" ht="21.95" customHeight="1" spans="1:3">
      <c r="A14" s="573" t="s">
        <v>106</v>
      </c>
      <c r="B14" s="389">
        <v>2900</v>
      </c>
      <c r="C14" s="574"/>
    </row>
    <row r="15" ht="21.95" customHeight="1" spans="1:3">
      <c r="A15" s="573" t="s">
        <v>107</v>
      </c>
      <c r="B15" s="389">
        <v>4300</v>
      </c>
      <c r="C15" s="574"/>
    </row>
    <row r="16" ht="21.95" customHeight="1" spans="1:3">
      <c r="A16" s="573" t="s">
        <v>108</v>
      </c>
      <c r="B16" s="389">
        <v>32200</v>
      </c>
      <c r="C16" s="574"/>
    </row>
    <row r="17" ht="21.95" customHeight="1" spans="1:3">
      <c r="A17" s="573" t="s">
        <v>109</v>
      </c>
      <c r="B17" s="389">
        <v>11200</v>
      </c>
      <c r="C17" s="574"/>
    </row>
    <row r="18" ht="21.95" customHeight="1" spans="1:3">
      <c r="A18" s="570" t="s">
        <v>110</v>
      </c>
      <c r="B18" s="571">
        <f>SUM(B19:B25)</f>
        <v>258706</v>
      </c>
      <c r="C18" s="572">
        <v>4.5</v>
      </c>
    </row>
    <row r="19" ht="21.95" customHeight="1" spans="1:3">
      <c r="A19" s="575" t="s">
        <v>111</v>
      </c>
      <c r="B19" s="389">
        <v>68706</v>
      </c>
      <c r="C19" s="574"/>
    </row>
    <row r="20" ht="21.95" customHeight="1" spans="1:3">
      <c r="A20" s="575" t="s">
        <v>112</v>
      </c>
      <c r="B20" s="389">
        <v>19280</v>
      </c>
      <c r="C20" s="574"/>
    </row>
    <row r="21" ht="21.95" customHeight="1" spans="1:3">
      <c r="A21" s="575" t="s">
        <v>113</v>
      </c>
      <c r="B21" s="389">
        <v>22410</v>
      </c>
      <c r="C21" s="574"/>
    </row>
    <row r="22" ht="21.95" customHeight="1" spans="1:7">
      <c r="A22" s="575" t="s">
        <v>114</v>
      </c>
      <c r="B22" s="389">
        <v>75140</v>
      </c>
      <c r="C22" s="574"/>
      <c r="G22" s="576"/>
    </row>
    <row r="23" ht="21.95" customHeight="1" spans="1:3">
      <c r="A23" s="575" t="s">
        <v>115</v>
      </c>
      <c r="B23" s="389">
        <v>47360</v>
      </c>
      <c r="C23" s="574"/>
    </row>
    <row r="24" ht="21.95" customHeight="1" spans="1:3">
      <c r="A24" s="575" t="s">
        <v>116</v>
      </c>
      <c r="B24" s="389">
        <v>25800</v>
      </c>
      <c r="C24" s="574"/>
    </row>
    <row r="25" ht="21.95" customHeight="1" spans="1:3">
      <c r="A25" s="575" t="s">
        <v>117</v>
      </c>
      <c r="B25" s="389">
        <v>10</v>
      </c>
      <c r="C25" s="574"/>
    </row>
    <row r="26" ht="21.95" customHeight="1" spans="1:3">
      <c r="A26" s="340" t="s">
        <v>118</v>
      </c>
      <c r="B26" s="577">
        <f>B5+B18</f>
        <v>750006</v>
      </c>
      <c r="C26" s="572">
        <v>4.5</v>
      </c>
    </row>
    <row r="27" ht="32.25" customHeight="1" spans="1:3">
      <c r="A27" s="578"/>
      <c r="B27" s="578"/>
      <c r="C27" s="578"/>
    </row>
  </sheetData>
  <mergeCells count="2">
    <mergeCell ref="A2:C2"/>
    <mergeCell ref="A27:C27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31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H14" sqref="H14"/>
    </sheetView>
  </sheetViews>
  <sheetFormatPr defaultColWidth="8.75" defaultRowHeight="16.5" customHeight="1" outlineLevelCol="2"/>
  <cols>
    <col min="1" max="1" width="28.875" style="548" customWidth="1"/>
    <col min="2" max="2" width="18.25" style="549" customWidth="1"/>
    <col min="3" max="3" width="25" style="549" customWidth="1"/>
    <col min="4" max="17" width="9" style="548" customWidth="1"/>
    <col min="18" max="16384" width="8.75" style="548"/>
  </cols>
  <sheetData>
    <row r="1" s="546" customFormat="1" ht="19.5" customHeight="1" spans="1:3">
      <c r="A1" s="546" t="s">
        <v>119</v>
      </c>
      <c r="B1" s="550"/>
      <c r="C1" s="550"/>
    </row>
    <row r="2" s="547" customFormat="1" ht="48.75" customHeight="1" spans="1:3">
      <c r="A2" s="551" t="s">
        <v>120</v>
      </c>
      <c r="B2" s="551"/>
      <c r="C2" s="551"/>
    </row>
    <row r="3" ht="19.5" customHeight="1" spans="1:3">
      <c r="A3" s="552"/>
      <c r="B3" s="553"/>
      <c r="C3" s="554" t="s">
        <v>2</v>
      </c>
    </row>
    <row r="4" customHeight="1" spans="1:3">
      <c r="A4" s="555" t="s">
        <v>121</v>
      </c>
      <c r="B4" s="556" t="s">
        <v>91</v>
      </c>
      <c r="C4" s="557" t="s">
        <v>122</v>
      </c>
    </row>
    <row r="5" ht="14.25" spans="1:3">
      <c r="A5" s="555"/>
      <c r="B5" s="558"/>
      <c r="C5" s="557"/>
    </row>
    <row r="6" ht="4.5" customHeight="1" spans="1:3">
      <c r="A6" s="555"/>
      <c r="B6" s="559"/>
      <c r="C6" s="557"/>
    </row>
    <row r="7" ht="21.6" customHeight="1" spans="1:3">
      <c r="A7" s="560" t="s">
        <v>9</v>
      </c>
      <c r="B7" s="509">
        <v>134733</v>
      </c>
      <c r="C7" s="561">
        <v>5</v>
      </c>
    </row>
    <row r="8" ht="21.6" customHeight="1" spans="1:3">
      <c r="A8" s="560" t="s">
        <v>11</v>
      </c>
      <c r="B8" s="509">
        <v>110</v>
      </c>
      <c r="C8" s="561">
        <v>10</v>
      </c>
    </row>
    <row r="9" ht="21.6" customHeight="1" spans="1:3">
      <c r="A9" s="560" t="s">
        <v>13</v>
      </c>
      <c r="B9" s="509">
        <v>73843</v>
      </c>
      <c r="C9" s="561">
        <v>7.3</v>
      </c>
    </row>
    <row r="10" s="548" customFormat="1" ht="21.6" customHeight="1" spans="1:3">
      <c r="A10" s="560" t="s">
        <v>15</v>
      </c>
      <c r="B10" s="509">
        <v>198934</v>
      </c>
      <c r="C10" s="561">
        <v>19</v>
      </c>
    </row>
    <row r="11" s="548" customFormat="1" ht="21.6" customHeight="1" spans="1:3">
      <c r="A11" s="560" t="s">
        <v>17</v>
      </c>
      <c r="B11" s="509">
        <v>82267</v>
      </c>
      <c r="C11" s="561">
        <v>19.4</v>
      </c>
    </row>
    <row r="12" ht="21.6" customHeight="1" spans="1:3">
      <c r="A12" s="560" t="s">
        <v>19</v>
      </c>
      <c r="B12" s="509">
        <v>9964</v>
      </c>
      <c r="C12" s="561">
        <v>7.2</v>
      </c>
    </row>
    <row r="13" s="548" customFormat="1" ht="21.6" customHeight="1" spans="1:3">
      <c r="A13" s="560" t="s">
        <v>21</v>
      </c>
      <c r="B13" s="509">
        <v>97985</v>
      </c>
      <c r="C13" s="561">
        <v>7.4</v>
      </c>
    </row>
    <row r="14" s="548" customFormat="1" ht="21.6" customHeight="1" spans="1:3">
      <c r="A14" s="560" t="s">
        <v>23</v>
      </c>
      <c r="B14" s="509">
        <v>238862</v>
      </c>
      <c r="C14" s="561">
        <v>7.6</v>
      </c>
    </row>
    <row r="15" ht="21.6" customHeight="1" spans="1:3">
      <c r="A15" s="560" t="s">
        <v>25</v>
      </c>
      <c r="B15" s="509">
        <v>2748</v>
      </c>
      <c r="C15" s="561">
        <v>8.1</v>
      </c>
    </row>
    <row r="16" s="548" customFormat="1" ht="21.6" customHeight="1" spans="1:3">
      <c r="A16" s="560" t="s">
        <v>27</v>
      </c>
      <c r="B16" s="509">
        <v>23224</v>
      </c>
      <c r="C16" s="561">
        <v>5.2</v>
      </c>
    </row>
    <row r="17" s="548" customFormat="1" ht="21.6" customHeight="1" spans="1:3">
      <c r="A17" s="560" t="s">
        <v>29</v>
      </c>
      <c r="B17" s="509">
        <v>36505</v>
      </c>
      <c r="C17" s="561">
        <v>19.2</v>
      </c>
    </row>
    <row r="18" ht="21.6" customHeight="1" spans="1:3">
      <c r="A18" s="560" t="s">
        <v>31</v>
      </c>
      <c r="B18" s="509">
        <v>10407</v>
      </c>
      <c r="C18" s="561">
        <v>8.6</v>
      </c>
    </row>
    <row r="19" ht="21.6" customHeight="1" spans="1:3">
      <c r="A19" s="560" t="s">
        <v>33</v>
      </c>
      <c r="B19" s="509">
        <v>1706</v>
      </c>
      <c r="C19" s="561">
        <v>9.2</v>
      </c>
    </row>
    <row r="20" ht="21.6" customHeight="1" spans="1:3">
      <c r="A20" s="560" t="s">
        <v>35</v>
      </c>
      <c r="B20" s="509">
        <v>1886</v>
      </c>
      <c r="C20" s="561">
        <v>4.8</v>
      </c>
    </row>
    <row r="21" ht="21.6" customHeight="1" spans="1:3">
      <c r="A21" s="560" t="s">
        <v>39</v>
      </c>
      <c r="B21" s="509">
        <v>10844</v>
      </c>
      <c r="C21" s="561">
        <v>14.8</v>
      </c>
    </row>
    <row r="22" ht="21.6" customHeight="1" spans="1:3">
      <c r="A22" s="560" t="s">
        <v>41</v>
      </c>
      <c r="B22" s="509">
        <v>38577</v>
      </c>
      <c r="C22" s="561">
        <v>4.7</v>
      </c>
    </row>
    <row r="23" ht="21.6" customHeight="1" spans="1:3">
      <c r="A23" s="560" t="s">
        <v>43</v>
      </c>
      <c r="B23" s="509">
        <v>1944</v>
      </c>
      <c r="C23" s="561">
        <v>4.2</v>
      </c>
    </row>
    <row r="24" ht="21.6" customHeight="1" spans="1:3">
      <c r="A24" s="560" t="s">
        <v>45</v>
      </c>
      <c r="B24" s="509">
        <v>6242</v>
      </c>
      <c r="C24" s="561">
        <v>4.8</v>
      </c>
    </row>
    <row r="25" ht="21.6" customHeight="1" spans="1:3">
      <c r="A25" s="560" t="s">
        <v>47</v>
      </c>
      <c r="B25" s="509">
        <v>10000</v>
      </c>
      <c r="C25" s="561">
        <v>0</v>
      </c>
    </row>
    <row r="26" ht="21.6" customHeight="1" spans="1:3">
      <c r="A26" s="560" t="s">
        <v>49</v>
      </c>
      <c r="B26" s="509">
        <v>116956</v>
      </c>
      <c r="C26" s="561">
        <v>0</v>
      </c>
    </row>
    <row r="27" ht="21.6" customHeight="1" spans="1:3">
      <c r="A27" s="560" t="s">
        <v>51</v>
      </c>
      <c r="B27" s="509">
        <v>18402</v>
      </c>
      <c r="C27" s="561">
        <v>15</v>
      </c>
    </row>
    <row r="28" ht="21.6" customHeight="1" spans="1:3">
      <c r="A28" s="560" t="s">
        <v>53</v>
      </c>
      <c r="B28" s="509">
        <v>222</v>
      </c>
      <c r="C28" s="561">
        <v>0</v>
      </c>
    </row>
    <row r="29" ht="21.6" customHeight="1" spans="1:3">
      <c r="A29" s="555" t="s">
        <v>123</v>
      </c>
      <c r="B29" s="509">
        <f>SUM(B7:B28)+1</f>
        <v>1116362</v>
      </c>
      <c r="C29" s="561">
        <v>7.2</v>
      </c>
    </row>
    <row r="30" ht="19.5" customHeight="1" spans="1:3">
      <c r="A30" s="562"/>
      <c r="B30" s="562"/>
      <c r="C30" s="562"/>
    </row>
    <row r="31" customHeight="1" spans="2:2">
      <c r="B31" s="563"/>
    </row>
  </sheetData>
  <mergeCells count="5">
    <mergeCell ref="A2:C2"/>
    <mergeCell ref="A30:C30"/>
    <mergeCell ref="A4:A6"/>
    <mergeCell ref="B4:B6"/>
    <mergeCell ref="C4:C6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429"/>
  <sheetViews>
    <sheetView showZeros="0" workbookViewId="0">
      <pane xSplit="2" ySplit="5" topLeftCell="C422" activePane="bottomRight" state="frozen"/>
      <selection/>
      <selection pane="topRight"/>
      <selection pane="bottomLeft"/>
      <selection pane="bottomRight" activeCell="G170" sqref="G170"/>
    </sheetView>
  </sheetViews>
  <sheetFormatPr defaultColWidth="6.875" defaultRowHeight="21" customHeight="1" outlineLevelCol="4"/>
  <cols>
    <col min="1" max="1" width="7.625" style="533" hidden="1" customWidth="1"/>
    <col min="2" max="2" width="38.375" style="534" customWidth="1"/>
    <col min="3" max="3" width="13.25" style="535" customWidth="1"/>
    <col min="4" max="5" width="10.125" style="535" customWidth="1"/>
    <col min="6" max="174" width="6.875" style="534" customWidth="1"/>
    <col min="175" max="16384" width="6.875" style="534"/>
  </cols>
  <sheetData>
    <row r="1" s="531" customFormat="1" ht="19.5" customHeight="1" spans="1:5">
      <c r="A1" s="536"/>
      <c r="B1" s="501" t="s">
        <v>124</v>
      </c>
      <c r="C1" s="537"/>
      <c r="D1" s="537"/>
      <c r="E1" s="537"/>
    </row>
    <row r="2" s="532" customFormat="1" ht="48.75" customHeight="1" spans="1:5">
      <c r="A2" s="538"/>
      <c r="B2" s="539" t="s">
        <v>125</v>
      </c>
      <c r="C2" s="539"/>
      <c r="D2" s="539"/>
      <c r="E2" s="539"/>
    </row>
    <row r="3" ht="23.1" customHeight="1" spans="2:5">
      <c r="B3" s="540"/>
      <c r="D3" s="541" t="s">
        <v>126</v>
      </c>
      <c r="E3" s="541"/>
    </row>
    <row r="4" ht="30.75" customHeight="1" spans="2:5">
      <c r="B4" s="324" t="s">
        <v>3</v>
      </c>
      <c r="C4" s="542" t="s">
        <v>123</v>
      </c>
      <c r="D4" s="542" t="s">
        <v>127</v>
      </c>
      <c r="E4" s="542" t="s">
        <v>128</v>
      </c>
    </row>
    <row r="5" ht="23.1" customHeight="1" spans="2:5">
      <c r="B5" s="324" t="s">
        <v>118</v>
      </c>
      <c r="C5" s="543">
        <f>D5+E5</f>
        <v>1116362</v>
      </c>
      <c r="D5" s="543">
        <f>353099+78000</f>
        <v>431099</v>
      </c>
      <c r="E5" s="543">
        <f>764151-78000+10796-11684</f>
        <v>685263</v>
      </c>
    </row>
    <row r="6" ht="23.1" customHeight="1" spans="1:5">
      <c r="A6" s="544" t="s">
        <v>129</v>
      </c>
      <c r="B6" s="545" t="s">
        <v>9</v>
      </c>
      <c r="C6" s="543">
        <v>134733</v>
      </c>
      <c r="D6" s="543">
        <v>49573</v>
      </c>
      <c r="E6" s="543">
        <v>85160</v>
      </c>
    </row>
    <row r="7" ht="23.1" customHeight="1" spans="1:5">
      <c r="A7" s="544" t="s">
        <v>130</v>
      </c>
      <c r="B7" s="545" t="s">
        <v>131</v>
      </c>
      <c r="C7" s="543">
        <v>1940</v>
      </c>
      <c r="D7" s="543">
        <v>1434</v>
      </c>
      <c r="E7" s="543">
        <v>506</v>
      </c>
    </row>
    <row r="8" ht="23.1" customHeight="1" spans="1:5">
      <c r="A8" s="544" t="s">
        <v>132</v>
      </c>
      <c r="B8" s="545" t="s">
        <v>133</v>
      </c>
      <c r="C8" s="543">
        <v>1395</v>
      </c>
      <c r="D8" s="543">
        <v>1395</v>
      </c>
      <c r="E8" s="543">
        <v>0</v>
      </c>
    </row>
    <row r="9" ht="23.1" customHeight="1" spans="1:5">
      <c r="A9" s="544" t="s">
        <v>134</v>
      </c>
      <c r="B9" s="545" t="s">
        <v>135</v>
      </c>
      <c r="C9" s="543">
        <v>6</v>
      </c>
      <c r="D9" s="543">
        <v>0</v>
      </c>
      <c r="E9" s="543">
        <v>6</v>
      </c>
    </row>
    <row r="10" ht="23.1" customHeight="1" spans="1:5">
      <c r="A10" s="544" t="s">
        <v>136</v>
      </c>
      <c r="B10" s="545" t="s">
        <v>137</v>
      </c>
      <c r="C10" s="543">
        <v>500</v>
      </c>
      <c r="D10" s="543">
        <v>0</v>
      </c>
      <c r="E10" s="543">
        <v>500</v>
      </c>
    </row>
    <row r="11" ht="23.1" customHeight="1" spans="1:5">
      <c r="A11" s="544" t="s">
        <v>138</v>
      </c>
      <c r="B11" s="545" t="s">
        <v>139</v>
      </c>
      <c r="C11" s="543">
        <v>39</v>
      </c>
      <c r="D11" s="543">
        <v>39</v>
      </c>
      <c r="E11" s="543">
        <v>0</v>
      </c>
    </row>
    <row r="12" ht="23.1" customHeight="1" spans="1:5">
      <c r="A12" s="544" t="s">
        <v>140</v>
      </c>
      <c r="B12" s="545" t="s">
        <v>141</v>
      </c>
      <c r="C12" s="543">
        <v>1324</v>
      </c>
      <c r="D12" s="543">
        <v>1324</v>
      </c>
      <c r="E12" s="543">
        <v>0</v>
      </c>
    </row>
    <row r="13" ht="23.1" customHeight="1" spans="1:5">
      <c r="A13" s="544" t="s">
        <v>142</v>
      </c>
      <c r="B13" s="545" t="s">
        <v>133</v>
      </c>
      <c r="C13" s="543">
        <v>1292</v>
      </c>
      <c r="D13" s="543">
        <v>1292</v>
      </c>
      <c r="E13" s="543">
        <v>0</v>
      </c>
    </row>
    <row r="14" ht="23.1" customHeight="1" spans="1:5">
      <c r="A14" s="544" t="s">
        <v>143</v>
      </c>
      <c r="B14" s="545" t="s">
        <v>139</v>
      </c>
      <c r="C14" s="543">
        <v>33</v>
      </c>
      <c r="D14" s="543">
        <v>33</v>
      </c>
      <c r="E14" s="543">
        <v>0</v>
      </c>
    </row>
    <row r="15" ht="23.1" customHeight="1" spans="1:5">
      <c r="A15" s="544" t="s">
        <v>144</v>
      </c>
      <c r="B15" s="545" t="s">
        <v>145</v>
      </c>
      <c r="C15" s="543">
        <v>10777</v>
      </c>
      <c r="D15" s="543">
        <v>5514</v>
      </c>
      <c r="E15" s="543">
        <v>5262</v>
      </c>
    </row>
    <row r="16" ht="23.1" customHeight="1" spans="1:5">
      <c r="A16" s="544" t="s">
        <v>146</v>
      </c>
      <c r="B16" s="545" t="s">
        <v>133</v>
      </c>
      <c r="C16" s="543">
        <v>6468</v>
      </c>
      <c r="D16" s="543">
        <v>4471</v>
      </c>
      <c r="E16" s="543">
        <v>1997</v>
      </c>
    </row>
    <row r="17" ht="23.1" customHeight="1" spans="1:5">
      <c r="A17" s="544" t="s">
        <v>147</v>
      </c>
      <c r="B17" s="545" t="s">
        <v>135</v>
      </c>
      <c r="C17" s="543">
        <v>100</v>
      </c>
      <c r="D17" s="543">
        <v>0</v>
      </c>
      <c r="E17" s="543">
        <v>100</v>
      </c>
    </row>
    <row r="18" ht="23.1" customHeight="1" spans="1:5">
      <c r="A18" s="544" t="s">
        <v>148</v>
      </c>
      <c r="B18" s="545" t="s">
        <v>149</v>
      </c>
      <c r="C18" s="543">
        <v>2148</v>
      </c>
      <c r="D18" s="543">
        <v>0</v>
      </c>
      <c r="E18" s="543">
        <v>2148</v>
      </c>
    </row>
    <row r="19" ht="23.1" customHeight="1" spans="1:5">
      <c r="A19" s="544" t="s">
        <v>150</v>
      </c>
      <c r="B19" s="545" t="s">
        <v>151</v>
      </c>
      <c r="C19" s="543">
        <v>431</v>
      </c>
      <c r="D19" s="543">
        <v>0</v>
      </c>
      <c r="E19" s="543">
        <v>431</v>
      </c>
    </row>
    <row r="20" ht="23.1" customHeight="1" spans="1:5">
      <c r="A20" s="544" t="s">
        <v>152</v>
      </c>
      <c r="B20" s="545" t="s">
        <v>139</v>
      </c>
      <c r="C20" s="543">
        <v>1630</v>
      </c>
      <c r="D20" s="543">
        <v>1043</v>
      </c>
      <c r="E20" s="543">
        <v>587</v>
      </c>
    </row>
    <row r="21" ht="23.1" customHeight="1" spans="1:5">
      <c r="A21" s="544" t="s">
        <v>153</v>
      </c>
      <c r="B21" s="545" t="s">
        <v>154</v>
      </c>
      <c r="C21" s="543">
        <v>2104</v>
      </c>
      <c r="D21" s="543">
        <v>2053</v>
      </c>
      <c r="E21" s="543">
        <v>51</v>
      </c>
    </row>
    <row r="22" ht="23.1" customHeight="1" spans="1:5">
      <c r="A22" s="544" t="s">
        <v>155</v>
      </c>
      <c r="B22" s="545" t="s">
        <v>133</v>
      </c>
      <c r="C22" s="543">
        <v>2044</v>
      </c>
      <c r="D22" s="543">
        <v>2044</v>
      </c>
      <c r="E22" s="543">
        <v>0</v>
      </c>
    </row>
    <row r="23" ht="23.1" customHeight="1" spans="1:5">
      <c r="A23" s="544" t="s">
        <v>156</v>
      </c>
      <c r="B23" s="545" t="s">
        <v>139</v>
      </c>
      <c r="C23" s="543">
        <v>9</v>
      </c>
      <c r="D23" s="543">
        <v>9</v>
      </c>
      <c r="E23" s="543">
        <v>0</v>
      </c>
    </row>
    <row r="24" ht="23.1" customHeight="1" spans="1:5">
      <c r="A24" s="544" t="s">
        <v>157</v>
      </c>
      <c r="B24" s="545" t="s">
        <v>158</v>
      </c>
      <c r="C24" s="543">
        <v>51</v>
      </c>
      <c r="D24" s="543">
        <v>0</v>
      </c>
      <c r="E24" s="543">
        <v>51</v>
      </c>
    </row>
    <row r="25" ht="23.1" customHeight="1" spans="1:5">
      <c r="A25" s="544" t="s">
        <v>159</v>
      </c>
      <c r="B25" s="545" t="s">
        <v>160</v>
      </c>
      <c r="C25" s="543">
        <v>1866</v>
      </c>
      <c r="D25" s="543">
        <v>1682</v>
      </c>
      <c r="E25" s="543">
        <v>184</v>
      </c>
    </row>
    <row r="26" ht="23.1" customHeight="1" spans="1:5">
      <c r="A26" s="544" t="s">
        <v>161</v>
      </c>
      <c r="B26" s="545" t="s">
        <v>133</v>
      </c>
      <c r="C26" s="543">
        <v>1235</v>
      </c>
      <c r="D26" s="543">
        <v>1235</v>
      </c>
      <c r="E26" s="543">
        <v>0</v>
      </c>
    </row>
    <row r="27" ht="23.1" customHeight="1" spans="1:5">
      <c r="A27" s="544" t="s">
        <v>162</v>
      </c>
      <c r="B27" s="545" t="s">
        <v>163</v>
      </c>
      <c r="C27" s="543">
        <v>184</v>
      </c>
      <c r="D27" s="543">
        <v>0</v>
      </c>
      <c r="E27" s="543">
        <v>184</v>
      </c>
    </row>
    <row r="28" ht="23.1" customHeight="1" spans="1:5">
      <c r="A28" s="544" t="s">
        <v>164</v>
      </c>
      <c r="B28" s="545" t="s">
        <v>139</v>
      </c>
      <c r="C28" s="543">
        <v>446</v>
      </c>
      <c r="D28" s="543">
        <v>446</v>
      </c>
      <c r="E28" s="543">
        <v>0</v>
      </c>
    </row>
    <row r="29" ht="23.1" customHeight="1" spans="1:5">
      <c r="A29" s="544" t="s">
        <v>165</v>
      </c>
      <c r="B29" s="545" t="s">
        <v>166</v>
      </c>
      <c r="C29" s="543">
        <v>4306</v>
      </c>
      <c r="D29" s="543">
        <v>3382</v>
      </c>
      <c r="E29" s="543">
        <v>924</v>
      </c>
    </row>
    <row r="30" ht="23.1" customHeight="1" spans="1:5">
      <c r="A30" s="544" t="s">
        <v>167</v>
      </c>
      <c r="B30" s="545" t="s">
        <v>133</v>
      </c>
      <c r="C30" s="543">
        <v>2290</v>
      </c>
      <c r="D30" s="543">
        <v>2290</v>
      </c>
      <c r="E30" s="543">
        <v>0</v>
      </c>
    </row>
    <row r="31" ht="23.1" customHeight="1" spans="1:5">
      <c r="A31" s="544" t="s">
        <v>168</v>
      </c>
      <c r="B31" s="545" t="s">
        <v>139</v>
      </c>
      <c r="C31" s="543">
        <v>1964</v>
      </c>
      <c r="D31" s="543">
        <v>1092</v>
      </c>
      <c r="E31" s="543">
        <v>872</v>
      </c>
    </row>
    <row r="32" ht="23.1" customHeight="1" spans="1:5">
      <c r="A32" s="544" t="s">
        <v>169</v>
      </c>
      <c r="B32" s="545" t="s">
        <v>170</v>
      </c>
      <c r="C32" s="543">
        <v>52</v>
      </c>
      <c r="D32" s="543">
        <v>0</v>
      </c>
      <c r="E32" s="543">
        <v>52</v>
      </c>
    </row>
    <row r="33" ht="23.1" customHeight="1" spans="1:5">
      <c r="A33" s="544" t="s">
        <v>171</v>
      </c>
      <c r="B33" s="545" t="s">
        <v>172</v>
      </c>
      <c r="C33" s="543">
        <v>1191</v>
      </c>
      <c r="D33" s="543">
        <v>1191</v>
      </c>
      <c r="E33" s="543">
        <v>0</v>
      </c>
    </row>
    <row r="34" ht="23.1" customHeight="1" spans="1:5">
      <c r="A34" s="544" t="s">
        <v>173</v>
      </c>
      <c r="B34" s="545" t="s">
        <v>133</v>
      </c>
      <c r="C34" s="543">
        <v>1074</v>
      </c>
      <c r="D34" s="543">
        <v>1074</v>
      </c>
      <c r="E34" s="543">
        <v>0</v>
      </c>
    </row>
    <row r="35" ht="23.1" customHeight="1" spans="1:5">
      <c r="A35" s="544" t="s">
        <v>174</v>
      </c>
      <c r="B35" s="545" t="s">
        <v>139</v>
      </c>
      <c r="C35" s="543">
        <v>117</v>
      </c>
      <c r="D35" s="543">
        <v>117</v>
      </c>
      <c r="E35" s="543">
        <v>0</v>
      </c>
    </row>
    <row r="36" ht="23.1" customHeight="1" spans="1:5">
      <c r="A36" s="544" t="s">
        <v>175</v>
      </c>
      <c r="B36" s="545" t="s">
        <v>176</v>
      </c>
      <c r="C36" s="543">
        <v>11173</v>
      </c>
      <c r="D36" s="543">
        <v>5937</v>
      </c>
      <c r="E36" s="543">
        <v>5236</v>
      </c>
    </row>
    <row r="37" ht="23.1" customHeight="1" spans="1:5">
      <c r="A37" s="544" t="s">
        <v>177</v>
      </c>
      <c r="B37" s="545" t="s">
        <v>133</v>
      </c>
      <c r="C37" s="543">
        <v>5748</v>
      </c>
      <c r="D37" s="543">
        <v>5748</v>
      </c>
      <c r="E37" s="543">
        <v>0</v>
      </c>
    </row>
    <row r="38" ht="23.1" customHeight="1" spans="1:5">
      <c r="A38" s="544" t="s">
        <v>178</v>
      </c>
      <c r="B38" s="545" t="s">
        <v>135</v>
      </c>
      <c r="C38" s="543">
        <v>1545</v>
      </c>
      <c r="D38" s="543">
        <v>0</v>
      </c>
      <c r="E38" s="543">
        <v>1545</v>
      </c>
    </row>
    <row r="39" ht="23.1" customHeight="1" spans="1:5">
      <c r="A39" s="544" t="s">
        <v>179</v>
      </c>
      <c r="B39" s="545" t="s">
        <v>180</v>
      </c>
      <c r="C39" s="543">
        <v>540</v>
      </c>
      <c r="D39" s="543">
        <v>0</v>
      </c>
      <c r="E39" s="543">
        <v>540</v>
      </c>
    </row>
    <row r="40" ht="23.1" customHeight="1" spans="1:5">
      <c r="A40" s="544" t="s">
        <v>181</v>
      </c>
      <c r="B40" s="545" t="s">
        <v>182</v>
      </c>
      <c r="C40" s="543">
        <v>750</v>
      </c>
      <c r="D40" s="543">
        <v>0</v>
      </c>
      <c r="E40" s="543">
        <v>750</v>
      </c>
    </row>
    <row r="41" ht="23.1" customHeight="1" spans="1:5">
      <c r="A41" s="544" t="s">
        <v>183</v>
      </c>
      <c r="B41" s="545" t="s">
        <v>139</v>
      </c>
      <c r="C41" s="543">
        <v>188</v>
      </c>
      <c r="D41" s="543">
        <v>188</v>
      </c>
      <c r="E41" s="543">
        <v>0</v>
      </c>
    </row>
    <row r="42" ht="23.1" customHeight="1" spans="1:5">
      <c r="A42" s="544" t="s">
        <v>184</v>
      </c>
      <c r="B42" s="545" t="s">
        <v>185</v>
      </c>
      <c r="C42" s="543">
        <v>2401</v>
      </c>
      <c r="D42" s="543">
        <v>0</v>
      </c>
      <c r="E42" s="543">
        <v>2401</v>
      </c>
    </row>
    <row r="43" ht="23.1" customHeight="1" spans="1:5">
      <c r="A43" s="544" t="s">
        <v>186</v>
      </c>
      <c r="B43" s="545" t="s">
        <v>187</v>
      </c>
      <c r="C43" s="543">
        <v>1296</v>
      </c>
      <c r="D43" s="543">
        <v>1128</v>
      </c>
      <c r="E43" s="543">
        <v>168</v>
      </c>
    </row>
    <row r="44" ht="23.1" customHeight="1" spans="1:5">
      <c r="A44" s="544" t="s">
        <v>188</v>
      </c>
      <c r="B44" s="545" t="s">
        <v>133</v>
      </c>
      <c r="C44" s="543">
        <v>1078</v>
      </c>
      <c r="D44" s="543">
        <v>1078</v>
      </c>
      <c r="E44" s="543">
        <v>0</v>
      </c>
    </row>
    <row r="45" ht="23.1" customHeight="1" spans="1:5">
      <c r="A45" s="544" t="s">
        <v>189</v>
      </c>
      <c r="B45" s="545" t="s">
        <v>135</v>
      </c>
      <c r="C45" s="543">
        <v>168</v>
      </c>
      <c r="D45" s="543">
        <v>0</v>
      </c>
      <c r="E45" s="543">
        <v>168</v>
      </c>
    </row>
    <row r="46" ht="23.1" customHeight="1" spans="1:5">
      <c r="A46" s="544" t="s">
        <v>190</v>
      </c>
      <c r="B46" s="545" t="s">
        <v>139</v>
      </c>
      <c r="C46" s="543">
        <v>50</v>
      </c>
      <c r="D46" s="543">
        <v>50</v>
      </c>
      <c r="E46" s="543">
        <v>0</v>
      </c>
    </row>
    <row r="47" ht="23.1" customHeight="1" spans="1:5">
      <c r="A47" s="544" t="s">
        <v>191</v>
      </c>
      <c r="B47" s="545" t="s">
        <v>192</v>
      </c>
      <c r="C47" s="543">
        <v>329</v>
      </c>
      <c r="D47" s="543">
        <v>329</v>
      </c>
      <c r="E47" s="543">
        <v>0</v>
      </c>
    </row>
    <row r="48" ht="23.1" customHeight="1" spans="1:5">
      <c r="A48" s="544" t="s">
        <v>193</v>
      </c>
      <c r="B48" s="545" t="s">
        <v>139</v>
      </c>
      <c r="C48" s="543">
        <v>329</v>
      </c>
      <c r="D48" s="543">
        <v>329</v>
      </c>
      <c r="E48" s="543">
        <v>0</v>
      </c>
    </row>
    <row r="49" ht="23.1" customHeight="1" spans="1:5">
      <c r="A49" s="544" t="s">
        <v>194</v>
      </c>
      <c r="B49" s="545" t="s">
        <v>195</v>
      </c>
      <c r="C49" s="543">
        <v>414</v>
      </c>
      <c r="D49" s="543">
        <v>394</v>
      </c>
      <c r="E49" s="543">
        <v>20</v>
      </c>
    </row>
    <row r="50" ht="23.1" customHeight="1" spans="1:5">
      <c r="A50" s="544" t="s">
        <v>196</v>
      </c>
      <c r="B50" s="545" t="s">
        <v>133</v>
      </c>
      <c r="C50" s="543">
        <v>321</v>
      </c>
      <c r="D50" s="543">
        <v>321</v>
      </c>
      <c r="E50" s="543">
        <v>0</v>
      </c>
    </row>
    <row r="51" ht="23.1" customHeight="1" spans="1:5">
      <c r="A51" s="544" t="s">
        <v>197</v>
      </c>
      <c r="B51" s="545" t="s">
        <v>139</v>
      </c>
      <c r="C51" s="543">
        <v>92</v>
      </c>
      <c r="D51" s="543">
        <v>72</v>
      </c>
      <c r="E51" s="543">
        <v>20</v>
      </c>
    </row>
    <row r="52" ht="23.1" customHeight="1" spans="1:5">
      <c r="A52" s="544" t="s">
        <v>198</v>
      </c>
      <c r="B52" s="545" t="s">
        <v>199</v>
      </c>
      <c r="C52" s="543">
        <v>395</v>
      </c>
      <c r="D52" s="543">
        <v>395</v>
      </c>
      <c r="E52" s="543">
        <v>0</v>
      </c>
    </row>
    <row r="53" ht="23.1" customHeight="1" spans="1:5">
      <c r="A53" s="544" t="s">
        <v>200</v>
      </c>
      <c r="B53" s="545" t="s">
        <v>201</v>
      </c>
      <c r="C53" s="543">
        <v>395</v>
      </c>
      <c r="D53" s="543">
        <v>395</v>
      </c>
      <c r="E53" s="543">
        <v>0</v>
      </c>
    </row>
    <row r="54" ht="23.1" customHeight="1" spans="1:5">
      <c r="A54" s="544" t="s">
        <v>202</v>
      </c>
      <c r="B54" s="545" t="s">
        <v>203</v>
      </c>
      <c r="C54" s="543">
        <v>482</v>
      </c>
      <c r="D54" s="543">
        <v>482</v>
      </c>
      <c r="E54" s="543">
        <v>0</v>
      </c>
    </row>
    <row r="55" ht="23.1" customHeight="1" spans="1:5">
      <c r="A55" s="544" t="s">
        <v>204</v>
      </c>
      <c r="B55" s="545" t="s">
        <v>133</v>
      </c>
      <c r="C55" s="543">
        <v>482</v>
      </c>
      <c r="D55" s="543">
        <v>482</v>
      </c>
      <c r="E55" s="543">
        <v>0</v>
      </c>
    </row>
    <row r="56" ht="23.1" customHeight="1" spans="1:5">
      <c r="A56" s="544" t="s">
        <v>205</v>
      </c>
      <c r="B56" s="545" t="s">
        <v>206</v>
      </c>
      <c r="C56" s="543">
        <v>1575</v>
      </c>
      <c r="D56" s="543">
        <v>1116</v>
      </c>
      <c r="E56" s="543">
        <v>459</v>
      </c>
    </row>
    <row r="57" ht="23.1" customHeight="1" spans="1:5">
      <c r="A57" s="544" t="s">
        <v>207</v>
      </c>
      <c r="B57" s="545" t="s">
        <v>133</v>
      </c>
      <c r="C57" s="543">
        <v>744</v>
      </c>
      <c r="D57" s="543">
        <v>744</v>
      </c>
      <c r="E57" s="543">
        <v>0</v>
      </c>
    </row>
    <row r="58" ht="23.1" customHeight="1" spans="1:5">
      <c r="A58" s="544" t="s">
        <v>208</v>
      </c>
      <c r="B58" s="545" t="s">
        <v>135</v>
      </c>
      <c r="C58" s="543">
        <v>259</v>
      </c>
      <c r="D58" s="543">
        <v>0</v>
      </c>
      <c r="E58" s="543">
        <v>259</v>
      </c>
    </row>
    <row r="59" ht="23.1" customHeight="1" spans="1:5">
      <c r="A59" s="544" t="s">
        <v>209</v>
      </c>
      <c r="B59" s="545" t="s">
        <v>139</v>
      </c>
      <c r="C59" s="543">
        <v>472</v>
      </c>
      <c r="D59" s="543">
        <v>372</v>
      </c>
      <c r="E59" s="543">
        <v>100</v>
      </c>
    </row>
    <row r="60" ht="23.1" customHeight="1" spans="1:5">
      <c r="A60" s="544" t="s">
        <v>210</v>
      </c>
      <c r="B60" s="545" t="s">
        <v>211</v>
      </c>
      <c r="C60" s="543">
        <v>100</v>
      </c>
      <c r="D60" s="543">
        <v>0</v>
      </c>
      <c r="E60" s="543">
        <v>100</v>
      </c>
    </row>
    <row r="61" ht="23.1" customHeight="1" spans="1:5">
      <c r="A61" s="544" t="s">
        <v>212</v>
      </c>
      <c r="B61" s="545" t="s">
        <v>213</v>
      </c>
      <c r="C61" s="543">
        <v>2527</v>
      </c>
      <c r="D61" s="543">
        <v>2443</v>
      </c>
      <c r="E61" s="543">
        <v>84</v>
      </c>
    </row>
    <row r="62" ht="23.1" customHeight="1" spans="1:5">
      <c r="A62" s="544" t="s">
        <v>214</v>
      </c>
      <c r="B62" s="545" t="s">
        <v>133</v>
      </c>
      <c r="C62" s="543">
        <v>2234</v>
      </c>
      <c r="D62" s="543">
        <v>2234</v>
      </c>
      <c r="E62" s="543">
        <v>0</v>
      </c>
    </row>
    <row r="63" ht="23.1" customHeight="1" spans="1:5">
      <c r="A63" s="544" t="s">
        <v>215</v>
      </c>
      <c r="B63" s="545" t="s">
        <v>135</v>
      </c>
      <c r="C63" s="543">
        <v>84</v>
      </c>
      <c r="D63" s="543">
        <v>0</v>
      </c>
      <c r="E63" s="543">
        <v>84</v>
      </c>
    </row>
    <row r="64" ht="23.1" customHeight="1" spans="1:5">
      <c r="A64" s="544" t="s">
        <v>216</v>
      </c>
      <c r="B64" s="545" t="s">
        <v>139</v>
      </c>
      <c r="C64" s="543">
        <v>210</v>
      </c>
      <c r="D64" s="543">
        <v>210</v>
      </c>
      <c r="E64" s="543">
        <v>0</v>
      </c>
    </row>
    <row r="65" ht="23.1" customHeight="1" spans="1:5">
      <c r="A65" s="544" t="s">
        <v>217</v>
      </c>
      <c r="B65" s="545" t="s">
        <v>218</v>
      </c>
      <c r="C65" s="543">
        <v>2033</v>
      </c>
      <c r="D65" s="543">
        <v>1913</v>
      </c>
      <c r="E65" s="543">
        <v>121</v>
      </c>
    </row>
    <row r="66" ht="23.1" customHeight="1" spans="1:5">
      <c r="A66" s="544" t="s">
        <v>219</v>
      </c>
      <c r="B66" s="545" t="s">
        <v>133</v>
      </c>
      <c r="C66" s="543">
        <v>1715</v>
      </c>
      <c r="D66" s="543">
        <v>1715</v>
      </c>
      <c r="E66" s="543">
        <v>0</v>
      </c>
    </row>
    <row r="67" ht="23.1" customHeight="1" spans="1:5">
      <c r="A67" s="544" t="s">
        <v>220</v>
      </c>
      <c r="B67" s="545" t="s">
        <v>139</v>
      </c>
      <c r="C67" s="543">
        <v>212</v>
      </c>
      <c r="D67" s="543">
        <v>198</v>
      </c>
      <c r="E67" s="543">
        <v>14</v>
      </c>
    </row>
    <row r="68" ht="23.1" customHeight="1" spans="1:5">
      <c r="A68" s="544" t="s">
        <v>221</v>
      </c>
      <c r="B68" s="545" t="s">
        <v>222</v>
      </c>
      <c r="C68" s="543">
        <v>107</v>
      </c>
      <c r="D68" s="543">
        <v>0</v>
      </c>
      <c r="E68" s="543">
        <v>107</v>
      </c>
    </row>
    <row r="69" ht="23.1" customHeight="1" spans="1:5">
      <c r="A69" s="544" t="s">
        <v>223</v>
      </c>
      <c r="B69" s="545" t="s">
        <v>224</v>
      </c>
      <c r="C69" s="543">
        <v>746</v>
      </c>
      <c r="D69" s="543">
        <v>746</v>
      </c>
      <c r="E69" s="543">
        <v>0</v>
      </c>
    </row>
    <row r="70" ht="23.1" customHeight="1" spans="1:5">
      <c r="A70" s="544" t="s">
        <v>225</v>
      </c>
      <c r="B70" s="545" t="s">
        <v>133</v>
      </c>
      <c r="C70" s="543">
        <v>746</v>
      </c>
      <c r="D70" s="543">
        <v>746</v>
      </c>
      <c r="E70" s="543">
        <v>0</v>
      </c>
    </row>
    <row r="71" ht="23.1" customHeight="1" spans="1:5">
      <c r="A71" s="544" t="s">
        <v>226</v>
      </c>
      <c r="B71" s="545" t="s">
        <v>227</v>
      </c>
      <c r="C71" s="543">
        <v>632</v>
      </c>
      <c r="D71" s="543">
        <v>632</v>
      </c>
      <c r="E71" s="543">
        <v>0</v>
      </c>
    </row>
    <row r="72" ht="23.1" customHeight="1" spans="1:5">
      <c r="A72" s="544" t="s">
        <v>228</v>
      </c>
      <c r="B72" s="545" t="s">
        <v>133</v>
      </c>
      <c r="C72" s="543">
        <v>616</v>
      </c>
      <c r="D72" s="543">
        <v>616</v>
      </c>
      <c r="E72" s="543">
        <v>0</v>
      </c>
    </row>
    <row r="73" ht="23.1" customHeight="1" spans="1:5">
      <c r="A73" s="544" t="s">
        <v>229</v>
      </c>
      <c r="B73" s="545" t="s">
        <v>139</v>
      </c>
      <c r="C73" s="543">
        <v>16</v>
      </c>
      <c r="D73" s="543">
        <v>16</v>
      </c>
      <c r="E73" s="543">
        <v>0</v>
      </c>
    </row>
    <row r="74" ht="23.1" customHeight="1" spans="1:5">
      <c r="A74" s="544" t="s">
        <v>230</v>
      </c>
      <c r="B74" s="545" t="s">
        <v>231</v>
      </c>
      <c r="C74" s="543">
        <v>1216</v>
      </c>
      <c r="D74" s="543">
        <v>1133</v>
      </c>
      <c r="E74" s="543">
        <v>83</v>
      </c>
    </row>
    <row r="75" ht="23.1" customHeight="1" spans="1:5">
      <c r="A75" s="544" t="s">
        <v>232</v>
      </c>
      <c r="B75" s="545" t="s">
        <v>133</v>
      </c>
      <c r="C75" s="543">
        <v>1033</v>
      </c>
      <c r="D75" s="543">
        <v>1033</v>
      </c>
      <c r="E75" s="543">
        <v>0</v>
      </c>
    </row>
    <row r="76" ht="23.1" customHeight="1" spans="1:5">
      <c r="A76" s="544" t="s">
        <v>233</v>
      </c>
      <c r="B76" s="545" t="s">
        <v>139</v>
      </c>
      <c r="C76" s="543">
        <v>99</v>
      </c>
      <c r="D76" s="543">
        <v>99</v>
      </c>
      <c r="E76" s="543">
        <v>0</v>
      </c>
    </row>
    <row r="77" ht="23.1" customHeight="1" spans="1:5">
      <c r="A77" s="544" t="s">
        <v>234</v>
      </c>
      <c r="B77" s="545" t="s">
        <v>235</v>
      </c>
      <c r="C77" s="543">
        <v>83</v>
      </c>
      <c r="D77" s="543">
        <v>0</v>
      </c>
      <c r="E77" s="543">
        <v>83</v>
      </c>
    </row>
    <row r="78" ht="23.1" customHeight="1" spans="1:5">
      <c r="A78" s="544" t="s">
        <v>236</v>
      </c>
      <c r="B78" s="545" t="s">
        <v>237</v>
      </c>
      <c r="C78" s="543">
        <v>334</v>
      </c>
      <c r="D78" s="543">
        <v>294</v>
      </c>
      <c r="E78" s="543">
        <v>40</v>
      </c>
    </row>
    <row r="79" ht="23.1" customHeight="1" spans="1:5">
      <c r="A79" s="544" t="s">
        <v>238</v>
      </c>
      <c r="B79" s="545" t="s">
        <v>133</v>
      </c>
      <c r="C79" s="543">
        <v>214</v>
      </c>
      <c r="D79" s="543">
        <v>214</v>
      </c>
      <c r="E79" s="543">
        <v>0</v>
      </c>
    </row>
    <row r="80" ht="23.1" customHeight="1" spans="1:5">
      <c r="A80" s="544" t="s">
        <v>239</v>
      </c>
      <c r="B80" s="545" t="s">
        <v>139</v>
      </c>
      <c r="C80" s="543">
        <v>120</v>
      </c>
      <c r="D80" s="543">
        <v>80</v>
      </c>
      <c r="E80" s="543">
        <v>40</v>
      </c>
    </row>
    <row r="81" ht="23.1" customHeight="1" spans="1:5">
      <c r="A81" s="544" t="s">
        <v>240</v>
      </c>
      <c r="B81" s="545" t="s">
        <v>241</v>
      </c>
      <c r="C81" s="543">
        <v>13503</v>
      </c>
      <c r="D81" s="543">
        <v>12482</v>
      </c>
      <c r="E81" s="543">
        <v>1021</v>
      </c>
    </row>
    <row r="82" ht="23.1" customHeight="1" spans="1:5">
      <c r="A82" s="544" t="s">
        <v>242</v>
      </c>
      <c r="B82" s="545" t="s">
        <v>133</v>
      </c>
      <c r="C82" s="543">
        <v>10187</v>
      </c>
      <c r="D82" s="543">
        <v>10162</v>
      </c>
      <c r="E82" s="543">
        <v>25</v>
      </c>
    </row>
    <row r="83" ht="23.1" customHeight="1" spans="1:5">
      <c r="A83" s="544" t="s">
        <v>243</v>
      </c>
      <c r="B83" s="545" t="s">
        <v>135</v>
      </c>
      <c r="C83" s="543">
        <v>6</v>
      </c>
      <c r="D83" s="543">
        <v>0</v>
      </c>
      <c r="E83" s="543">
        <v>6</v>
      </c>
    </row>
    <row r="84" ht="23.1" customHeight="1" spans="1:5">
      <c r="A84" s="544" t="s">
        <v>244</v>
      </c>
      <c r="B84" s="545" t="s">
        <v>245</v>
      </c>
      <c r="C84" s="543">
        <v>592</v>
      </c>
      <c r="D84" s="543">
        <v>0</v>
      </c>
      <c r="E84" s="543">
        <v>592</v>
      </c>
    </row>
    <row r="85" ht="23.1" customHeight="1" spans="1:5">
      <c r="A85" s="544" t="s">
        <v>246</v>
      </c>
      <c r="B85" s="545" t="s">
        <v>247</v>
      </c>
      <c r="C85" s="543">
        <v>115</v>
      </c>
      <c r="D85" s="543">
        <v>115</v>
      </c>
      <c r="E85" s="543">
        <v>0</v>
      </c>
    </row>
    <row r="86" ht="23.1" customHeight="1" spans="1:5">
      <c r="A86" s="544" t="s">
        <v>248</v>
      </c>
      <c r="B86" s="545" t="s">
        <v>249</v>
      </c>
      <c r="C86" s="543">
        <v>53</v>
      </c>
      <c r="D86" s="543">
        <v>0</v>
      </c>
      <c r="E86" s="543">
        <v>53</v>
      </c>
    </row>
    <row r="87" ht="23.1" customHeight="1" spans="1:5">
      <c r="A87" s="544" t="s">
        <v>250</v>
      </c>
      <c r="B87" s="545" t="s">
        <v>139</v>
      </c>
      <c r="C87" s="543">
        <v>2550</v>
      </c>
      <c r="D87" s="543">
        <v>2206</v>
      </c>
      <c r="E87" s="543">
        <v>344</v>
      </c>
    </row>
    <row r="88" ht="23.1" customHeight="1" spans="1:5">
      <c r="A88" s="544" t="s">
        <v>251</v>
      </c>
      <c r="B88" s="545" t="s">
        <v>252</v>
      </c>
      <c r="C88" s="543">
        <v>1408</v>
      </c>
      <c r="D88" s="543">
        <v>0</v>
      </c>
      <c r="E88" s="543">
        <v>1408</v>
      </c>
    </row>
    <row r="89" ht="23.1" customHeight="1" spans="1:5">
      <c r="A89" s="544" t="s">
        <v>253</v>
      </c>
      <c r="B89" s="545" t="s">
        <v>254</v>
      </c>
      <c r="C89" s="543">
        <v>1408</v>
      </c>
      <c r="D89" s="543">
        <v>0</v>
      </c>
      <c r="E89" s="543">
        <v>1408</v>
      </c>
    </row>
    <row r="90" ht="23.1" customHeight="1" spans="1:5">
      <c r="A90" s="544" t="s">
        <v>255</v>
      </c>
      <c r="B90" s="545" t="s">
        <v>256</v>
      </c>
      <c r="C90" s="543">
        <v>602</v>
      </c>
      <c r="D90" s="543">
        <v>525</v>
      </c>
      <c r="E90" s="543">
        <v>78</v>
      </c>
    </row>
    <row r="91" ht="23.1" customHeight="1" spans="1:5">
      <c r="A91" s="544" t="s">
        <v>257</v>
      </c>
      <c r="B91" s="545" t="s">
        <v>133</v>
      </c>
      <c r="C91" s="543">
        <v>525</v>
      </c>
      <c r="D91" s="543">
        <v>525</v>
      </c>
      <c r="E91" s="543">
        <v>0</v>
      </c>
    </row>
    <row r="92" ht="23.1" customHeight="1" spans="1:5">
      <c r="A92" s="544" t="s">
        <v>258</v>
      </c>
      <c r="B92" s="545" t="s">
        <v>259</v>
      </c>
      <c r="C92" s="543">
        <v>78</v>
      </c>
      <c r="D92" s="543">
        <v>0</v>
      </c>
      <c r="E92" s="543">
        <v>78</v>
      </c>
    </row>
    <row r="93" ht="23.1" customHeight="1" spans="1:5">
      <c r="A93" s="544" t="s">
        <v>260</v>
      </c>
      <c r="B93" s="545" t="s">
        <v>261</v>
      </c>
      <c r="C93" s="543">
        <v>72561</v>
      </c>
      <c r="D93" s="543">
        <v>3045</v>
      </c>
      <c r="E93" s="543">
        <v>69516</v>
      </c>
    </row>
    <row r="94" ht="23.1" customHeight="1" spans="1:5">
      <c r="A94" s="544" t="s">
        <v>262</v>
      </c>
      <c r="B94" s="545" t="s">
        <v>263</v>
      </c>
      <c r="C94" s="543">
        <v>200</v>
      </c>
      <c r="D94" s="543">
        <v>0</v>
      </c>
      <c r="E94" s="543">
        <v>200</v>
      </c>
    </row>
    <row r="95" ht="23.1" customHeight="1" spans="1:5">
      <c r="A95" s="544" t="s">
        <v>264</v>
      </c>
      <c r="B95" s="545" t="s">
        <v>265</v>
      </c>
      <c r="C95" s="543">
        <v>72361</v>
      </c>
      <c r="D95" s="543">
        <v>3045</v>
      </c>
      <c r="E95" s="543">
        <v>69316</v>
      </c>
    </row>
    <row r="96" ht="23.1" customHeight="1" spans="1:5">
      <c r="A96" s="544" t="s">
        <v>266</v>
      </c>
      <c r="B96" s="545" t="s">
        <v>11</v>
      </c>
      <c r="C96" s="543">
        <v>110</v>
      </c>
      <c r="D96" s="543">
        <v>0</v>
      </c>
      <c r="E96" s="543">
        <v>110</v>
      </c>
    </row>
    <row r="97" ht="23.1" customHeight="1" spans="1:5">
      <c r="A97" s="544" t="s">
        <v>267</v>
      </c>
      <c r="B97" s="545" t="s">
        <v>268</v>
      </c>
      <c r="C97" s="543">
        <v>110</v>
      </c>
      <c r="D97" s="543">
        <v>0</v>
      </c>
      <c r="E97" s="543">
        <v>110</v>
      </c>
    </row>
    <row r="98" ht="23.1" customHeight="1" spans="1:5">
      <c r="A98" s="544" t="s">
        <v>269</v>
      </c>
      <c r="B98" s="545" t="s">
        <v>270</v>
      </c>
      <c r="C98" s="543">
        <v>110</v>
      </c>
      <c r="D98" s="543">
        <v>0</v>
      </c>
      <c r="E98" s="543">
        <v>110</v>
      </c>
    </row>
    <row r="99" ht="23.1" customHeight="1" spans="1:5">
      <c r="A99" s="544" t="s">
        <v>271</v>
      </c>
      <c r="B99" s="545" t="s">
        <v>13</v>
      </c>
      <c r="C99" s="543">
        <v>73843</v>
      </c>
      <c r="D99" s="543">
        <v>44953</v>
      </c>
      <c r="E99" s="543">
        <v>28891</v>
      </c>
    </row>
    <row r="100" ht="23.1" customHeight="1" spans="1:5">
      <c r="A100" s="544" t="s">
        <v>272</v>
      </c>
      <c r="B100" s="545" t="s">
        <v>273</v>
      </c>
      <c r="C100" s="543">
        <v>66584</v>
      </c>
      <c r="D100" s="543">
        <v>39213</v>
      </c>
      <c r="E100" s="543">
        <v>27371</v>
      </c>
    </row>
    <row r="101" ht="23.1" customHeight="1" spans="1:5">
      <c r="A101" s="544" t="s">
        <v>274</v>
      </c>
      <c r="B101" s="545" t="s">
        <v>133</v>
      </c>
      <c r="C101" s="543">
        <v>50691</v>
      </c>
      <c r="D101" s="543">
        <v>39120</v>
      </c>
      <c r="E101" s="543">
        <v>11571</v>
      </c>
    </row>
    <row r="102" ht="23.1" customHeight="1" spans="1:5">
      <c r="A102" s="544" t="s">
        <v>275</v>
      </c>
      <c r="B102" s="545" t="s">
        <v>135</v>
      </c>
      <c r="C102" s="543">
        <v>13644</v>
      </c>
      <c r="D102" s="543">
        <v>0</v>
      </c>
      <c r="E102" s="543">
        <v>13644</v>
      </c>
    </row>
    <row r="103" ht="23.1" customHeight="1" spans="1:5">
      <c r="A103" s="544" t="s">
        <v>276</v>
      </c>
      <c r="B103" s="545" t="s">
        <v>277</v>
      </c>
      <c r="C103" s="543">
        <v>2156</v>
      </c>
      <c r="D103" s="543">
        <v>0</v>
      </c>
      <c r="E103" s="543">
        <v>2156</v>
      </c>
    </row>
    <row r="104" ht="23.1" customHeight="1" spans="1:5">
      <c r="A104" s="544" t="s">
        <v>278</v>
      </c>
      <c r="B104" s="545" t="s">
        <v>139</v>
      </c>
      <c r="C104" s="543">
        <v>92</v>
      </c>
      <c r="D104" s="543">
        <v>92</v>
      </c>
      <c r="E104" s="543">
        <v>0</v>
      </c>
    </row>
    <row r="105" ht="23.1" customHeight="1" spans="1:5">
      <c r="A105" s="544" t="s">
        <v>279</v>
      </c>
      <c r="B105" s="545" t="s">
        <v>280</v>
      </c>
      <c r="C105" s="543">
        <v>2547</v>
      </c>
      <c r="D105" s="543">
        <v>1665</v>
      </c>
      <c r="E105" s="543">
        <v>882</v>
      </c>
    </row>
    <row r="106" ht="23.1" customHeight="1" spans="1:5">
      <c r="A106" s="544" t="s">
        <v>281</v>
      </c>
      <c r="B106" s="545" t="s">
        <v>133</v>
      </c>
      <c r="C106" s="543">
        <v>1713</v>
      </c>
      <c r="D106" s="543">
        <v>1665</v>
      </c>
      <c r="E106" s="543">
        <v>48</v>
      </c>
    </row>
    <row r="107" ht="23.1" customHeight="1" spans="1:5">
      <c r="A107" s="544" t="s">
        <v>282</v>
      </c>
      <c r="B107" s="545" t="s">
        <v>283</v>
      </c>
      <c r="C107" s="543">
        <v>260</v>
      </c>
      <c r="D107" s="543">
        <v>0</v>
      </c>
      <c r="E107" s="543">
        <v>260</v>
      </c>
    </row>
    <row r="108" ht="23.1" customHeight="1" spans="1:5">
      <c r="A108" s="544" t="s">
        <v>284</v>
      </c>
      <c r="B108" s="545" t="s">
        <v>285</v>
      </c>
      <c r="C108" s="543">
        <v>22</v>
      </c>
      <c r="D108" s="543">
        <v>0</v>
      </c>
      <c r="E108" s="543">
        <v>22</v>
      </c>
    </row>
    <row r="109" ht="23.1" customHeight="1" spans="1:5">
      <c r="A109" s="544" t="s">
        <v>286</v>
      </c>
      <c r="B109" s="545" t="s">
        <v>287</v>
      </c>
      <c r="C109" s="543">
        <v>523</v>
      </c>
      <c r="D109" s="543">
        <v>0</v>
      </c>
      <c r="E109" s="543">
        <v>523</v>
      </c>
    </row>
    <row r="110" ht="23.1" customHeight="1" spans="1:5">
      <c r="A110" s="544" t="s">
        <v>288</v>
      </c>
      <c r="B110" s="545" t="s">
        <v>289</v>
      </c>
      <c r="C110" s="543">
        <v>9</v>
      </c>
      <c r="D110" s="543">
        <v>0</v>
      </c>
      <c r="E110" s="543">
        <v>9</v>
      </c>
    </row>
    <row r="111" ht="23.1" customHeight="1" spans="1:5">
      <c r="A111" s="544" t="s">
        <v>290</v>
      </c>
      <c r="B111" s="545" t="s">
        <v>291</v>
      </c>
      <c r="C111" s="543">
        <v>20</v>
      </c>
      <c r="D111" s="543">
        <v>0</v>
      </c>
      <c r="E111" s="543">
        <v>20</v>
      </c>
    </row>
    <row r="112" ht="23.1" customHeight="1" spans="1:5">
      <c r="A112" s="544" t="s">
        <v>292</v>
      </c>
      <c r="B112" s="545" t="s">
        <v>293</v>
      </c>
      <c r="C112" s="543">
        <v>2113</v>
      </c>
      <c r="D112" s="543">
        <v>1833</v>
      </c>
      <c r="E112" s="543">
        <v>280</v>
      </c>
    </row>
    <row r="113" ht="23.1" customHeight="1" spans="1:5">
      <c r="A113" s="544" t="s">
        <v>294</v>
      </c>
      <c r="B113" s="545" t="s">
        <v>133</v>
      </c>
      <c r="C113" s="543">
        <v>2113</v>
      </c>
      <c r="D113" s="543">
        <v>1833</v>
      </c>
      <c r="E113" s="543">
        <v>280</v>
      </c>
    </row>
    <row r="114" ht="23.1" customHeight="1" spans="1:5">
      <c r="A114" s="544" t="s">
        <v>295</v>
      </c>
      <c r="B114" s="545" t="s">
        <v>296</v>
      </c>
      <c r="C114" s="543">
        <v>2115</v>
      </c>
      <c r="D114" s="543">
        <v>1872</v>
      </c>
      <c r="E114" s="543">
        <v>243</v>
      </c>
    </row>
    <row r="115" ht="23.1" customHeight="1" spans="1:5">
      <c r="A115" s="544" t="s">
        <v>297</v>
      </c>
      <c r="B115" s="545" t="s">
        <v>133</v>
      </c>
      <c r="C115" s="543">
        <v>2115</v>
      </c>
      <c r="D115" s="543">
        <v>1872</v>
      </c>
      <c r="E115" s="543">
        <v>243</v>
      </c>
    </row>
    <row r="116" ht="23.1" customHeight="1" spans="1:5">
      <c r="A116" s="544" t="s">
        <v>298</v>
      </c>
      <c r="B116" s="545" t="s">
        <v>299</v>
      </c>
      <c r="C116" s="543">
        <v>455</v>
      </c>
      <c r="D116" s="543">
        <v>370</v>
      </c>
      <c r="E116" s="543">
        <v>85</v>
      </c>
    </row>
    <row r="117" ht="23.1" customHeight="1" spans="1:5">
      <c r="A117" s="544" t="s">
        <v>300</v>
      </c>
      <c r="B117" s="545" t="s">
        <v>133</v>
      </c>
      <c r="C117" s="543">
        <v>350</v>
      </c>
      <c r="D117" s="543">
        <v>350</v>
      </c>
      <c r="E117" s="543">
        <v>0</v>
      </c>
    </row>
    <row r="118" ht="23.1" customHeight="1" spans="1:5">
      <c r="A118" s="544" t="s">
        <v>301</v>
      </c>
      <c r="B118" s="545" t="s">
        <v>135</v>
      </c>
      <c r="C118" s="543">
        <v>85</v>
      </c>
      <c r="D118" s="543">
        <v>0</v>
      </c>
      <c r="E118" s="543">
        <v>85</v>
      </c>
    </row>
    <row r="119" ht="23.1" customHeight="1" spans="1:5">
      <c r="A119" s="544" t="s">
        <v>302</v>
      </c>
      <c r="B119" s="545" t="s">
        <v>139</v>
      </c>
      <c r="C119" s="543">
        <v>20</v>
      </c>
      <c r="D119" s="543">
        <v>20</v>
      </c>
      <c r="E119" s="543">
        <v>0</v>
      </c>
    </row>
    <row r="120" ht="23.1" customHeight="1" spans="1:5">
      <c r="A120" s="544" t="s">
        <v>303</v>
      </c>
      <c r="B120" s="545" t="s">
        <v>304</v>
      </c>
      <c r="C120" s="543">
        <v>30</v>
      </c>
      <c r="D120" s="543">
        <v>0</v>
      </c>
      <c r="E120" s="543">
        <v>30</v>
      </c>
    </row>
    <row r="121" ht="23.1" customHeight="1" spans="1:5">
      <c r="A121" s="544" t="s">
        <v>305</v>
      </c>
      <c r="B121" s="545" t="s">
        <v>306</v>
      </c>
      <c r="C121" s="543">
        <v>30</v>
      </c>
      <c r="D121" s="543">
        <v>0</v>
      </c>
      <c r="E121" s="543">
        <v>30</v>
      </c>
    </row>
    <row r="122" ht="23.1" customHeight="1" spans="1:5">
      <c r="A122" s="544" t="s">
        <v>307</v>
      </c>
      <c r="B122" s="545" t="s">
        <v>15</v>
      </c>
      <c r="C122" s="543">
        <v>198934</v>
      </c>
      <c r="D122" s="543">
        <v>93624</v>
      </c>
      <c r="E122" s="543">
        <v>105310</v>
      </c>
    </row>
    <row r="123" ht="23.1" customHeight="1" spans="1:5">
      <c r="A123" s="544" t="s">
        <v>308</v>
      </c>
      <c r="B123" s="545" t="s">
        <v>309</v>
      </c>
      <c r="C123" s="543">
        <v>1814</v>
      </c>
      <c r="D123" s="543">
        <v>956</v>
      </c>
      <c r="E123" s="543">
        <v>858</v>
      </c>
    </row>
    <row r="124" ht="23.1" customHeight="1" spans="1:5">
      <c r="A124" s="544" t="s">
        <v>310</v>
      </c>
      <c r="B124" s="545" t="s">
        <v>133</v>
      </c>
      <c r="C124" s="543">
        <v>963</v>
      </c>
      <c r="D124" s="543">
        <v>956</v>
      </c>
      <c r="E124" s="543">
        <v>7</v>
      </c>
    </row>
    <row r="125" ht="23.1" customHeight="1" spans="1:5">
      <c r="A125" s="544" t="s">
        <v>311</v>
      </c>
      <c r="B125" s="545" t="s">
        <v>135</v>
      </c>
      <c r="C125" s="543">
        <v>839</v>
      </c>
      <c r="D125" s="543">
        <v>0</v>
      </c>
      <c r="E125" s="543">
        <v>839</v>
      </c>
    </row>
    <row r="126" ht="23.1" customHeight="1" spans="1:5">
      <c r="A126" s="544" t="s">
        <v>312</v>
      </c>
      <c r="B126" s="545" t="s">
        <v>313</v>
      </c>
      <c r="C126" s="543">
        <v>12</v>
      </c>
      <c r="D126" s="543">
        <v>0</v>
      </c>
      <c r="E126" s="543">
        <v>12</v>
      </c>
    </row>
    <row r="127" ht="23.1" customHeight="1" spans="1:5">
      <c r="A127" s="544" t="s">
        <v>314</v>
      </c>
      <c r="B127" s="545" t="s">
        <v>315</v>
      </c>
      <c r="C127" s="543">
        <v>113141</v>
      </c>
      <c r="D127" s="543">
        <v>67829</v>
      </c>
      <c r="E127" s="543">
        <v>45312</v>
      </c>
    </row>
    <row r="128" ht="23.1" customHeight="1" spans="1:5">
      <c r="A128" s="544" t="s">
        <v>316</v>
      </c>
      <c r="B128" s="545" t="s">
        <v>317</v>
      </c>
      <c r="C128" s="543">
        <v>7690</v>
      </c>
      <c r="D128" s="543">
        <v>3146</v>
      </c>
      <c r="E128" s="543">
        <v>4544</v>
      </c>
    </row>
    <row r="129" ht="23.1" customHeight="1" spans="1:5">
      <c r="A129" s="544" t="s">
        <v>318</v>
      </c>
      <c r="B129" s="545" t="s">
        <v>319</v>
      </c>
      <c r="C129" s="543">
        <v>761</v>
      </c>
      <c r="D129" s="543">
        <v>0</v>
      </c>
      <c r="E129" s="543">
        <v>761</v>
      </c>
    </row>
    <row r="130" ht="23.1" customHeight="1" spans="1:5">
      <c r="A130" s="544" t="s">
        <v>320</v>
      </c>
      <c r="B130" s="545" t="s">
        <v>321</v>
      </c>
      <c r="C130" s="543">
        <v>47187</v>
      </c>
      <c r="D130" s="543">
        <v>31752</v>
      </c>
      <c r="E130" s="543">
        <v>15436</v>
      </c>
    </row>
    <row r="131" ht="23.1" customHeight="1" spans="1:5">
      <c r="A131" s="544" t="s">
        <v>322</v>
      </c>
      <c r="B131" s="545" t="s">
        <v>323</v>
      </c>
      <c r="C131" s="543">
        <v>24203</v>
      </c>
      <c r="D131" s="543">
        <v>20835</v>
      </c>
      <c r="E131" s="543">
        <v>3369</v>
      </c>
    </row>
    <row r="132" ht="23.1" customHeight="1" spans="1:5">
      <c r="A132" s="544" t="s">
        <v>324</v>
      </c>
      <c r="B132" s="545" t="s">
        <v>325</v>
      </c>
      <c r="C132" s="543">
        <v>33300</v>
      </c>
      <c r="D132" s="543">
        <v>12097</v>
      </c>
      <c r="E132" s="543">
        <v>21202</v>
      </c>
    </row>
    <row r="133" ht="23.1" customHeight="1" spans="1:5">
      <c r="A133" s="544" t="s">
        <v>326</v>
      </c>
      <c r="B133" s="545" t="s">
        <v>327</v>
      </c>
      <c r="C133" s="543">
        <v>60043</v>
      </c>
      <c r="D133" s="543">
        <v>19946</v>
      </c>
      <c r="E133" s="543">
        <v>40097</v>
      </c>
    </row>
    <row r="134" ht="23.1" customHeight="1" spans="1:5">
      <c r="A134" s="544" t="s">
        <v>328</v>
      </c>
      <c r="B134" s="545" t="s">
        <v>329</v>
      </c>
      <c r="C134" s="543">
        <v>14374</v>
      </c>
      <c r="D134" s="543">
        <v>9702</v>
      </c>
      <c r="E134" s="543">
        <v>4672</v>
      </c>
    </row>
    <row r="135" ht="23.1" customHeight="1" spans="1:5">
      <c r="A135" s="544" t="s">
        <v>330</v>
      </c>
      <c r="B135" s="545" t="s">
        <v>331</v>
      </c>
      <c r="C135" s="543">
        <v>6365</v>
      </c>
      <c r="D135" s="543">
        <v>1943</v>
      </c>
      <c r="E135" s="543">
        <v>4421</v>
      </c>
    </row>
    <row r="136" ht="23.1" customHeight="1" spans="1:5">
      <c r="A136" s="544" t="s">
        <v>332</v>
      </c>
      <c r="B136" s="545" t="s">
        <v>333</v>
      </c>
      <c r="C136" s="543">
        <v>38619</v>
      </c>
      <c r="D136" s="543">
        <v>7659</v>
      </c>
      <c r="E136" s="543">
        <v>30960</v>
      </c>
    </row>
    <row r="137" ht="23.1" customHeight="1" spans="1:5">
      <c r="A137" s="544" t="s">
        <v>334</v>
      </c>
      <c r="B137" s="545" t="s">
        <v>335</v>
      </c>
      <c r="C137" s="543">
        <v>686</v>
      </c>
      <c r="D137" s="543">
        <v>642</v>
      </c>
      <c r="E137" s="543">
        <v>44</v>
      </c>
    </row>
    <row r="138" ht="23.1" customHeight="1" spans="1:5">
      <c r="A138" s="544" t="s">
        <v>336</v>
      </c>
      <c r="B138" s="545" t="s">
        <v>337</v>
      </c>
      <c r="C138" s="543">
        <v>356</v>
      </c>
      <c r="D138" s="543">
        <v>356</v>
      </c>
      <c r="E138" s="543">
        <v>0</v>
      </c>
    </row>
    <row r="139" ht="23.1" customHeight="1" spans="1:5">
      <c r="A139" s="544" t="s">
        <v>338</v>
      </c>
      <c r="B139" s="545" t="s">
        <v>339</v>
      </c>
      <c r="C139" s="543">
        <v>356</v>
      </c>
      <c r="D139" s="543">
        <v>356</v>
      </c>
      <c r="E139" s="543">
        <v>0</v>
      </c>
    </row>
    <row r="140" ht="23.1" customHeight="1" spans="1:5">
      <c r="A140" s="544" t="s">
        <v>340</v>
      </c>
      <c r="B140" s="545" t="s">
        <v>341</v>
      </c>
      <c r="C140" s="543">
        <v>1482</v>
      </c>
      <c r="D140" s="543">
        <v>1368</v>
      </c>
      <c r="E140" s="543">
        <v>114</v>
      </c>
    </row>
    <row r="141" ht="23.1" customHeight="1" spans="1:5">
      <c r="A141" s="544" t="s">
        <v>342</v>
      </c>
      <c r="B141" s="545" t="s">
        <v>343</v>
      </c>
      <c r="C141" s="543">
        <v>1482</v>
      </c>
      <c r="D141" s="543">
        <v>1368</v>
      </c>
      <c r="E141" s="543">
        <v>114</v>
      </c>
    </row>
    <row r="142" ht="23.1" customHeight="1" spans="1:5">
      <c r="A142" s="544" t="s">
        <v>344</v>
      </c>
      <c r="B142" s="545" t="s">
        <v>345</v>
      </c>
      <c r="C142" s="543">
        <v>4819</v>
      </c>
      <c r="D142" s="543">
        <v>1547</v>
      </c>
      <c r="E142" s="543">
        <v>3272</v>
      </c>
    </row>
    <row r="143" ht="23.1" customHeight="1" spans="1:5">
      <c r="A143" s="544" t="s">
        <v>346</v>
      </c>
      <c r="B143" s="545" t="s">
        <v>347</v>
      </c>
      <c r="C143" s="543">
        <v>4802</v>
      </c>
      <c r="D143" s="543">
        <v>1547</v>
      </c>
      <c r="E143" s="543">
        <v>3255</v>
      </c>
    </row>
    <row r="144" ht="23.1" customHeight="1" spans="1:5">
      <c r="A144" s="544" t="s">
        <v>348</v>
      </c>
      <c r="B144" s="545" t="s">
        <v>349</v>
      </c>
      <c r="C144" s="543">
        <v>17</v>
      </c>
      <c r="D144" s="543">
        <v>0</v>
      </c>
      <c r="E144" s="543">
        <v>17</v>
      </c>
    </row>
    <row r="145" ht="23.1" customHeight="1" spans="1:5">
      <c r="A145" s="544" t="s">
        <v>350</v>
      </c>
      <c r="B145" s="545" t="s">
        <v>351</v>
      </c>
      <c r="C145" s="543">
        <v>12541</v>
      </c>
      <c r="D145" s="543">
        <v>0</v>
      </c>
      <c r="E145" s="543">
        <v>12541</v>
      </c>
    </row>
    <row r="146" ht="23.1" customHeight="1" spans="1:5">
      <c r="A146" s="544" t="s">
        <v>352</v>
      </c>
      <c r="B146" s="545" t="s">
        <v>353</v>
      </c>
      <c r="C146" s="543">
        <v>8000</v>
      </c>
      <c r="D146" s="543">
        <v>0</v>
      </c>
      <c r="E146" s="543">
        <v>8000</v>
      </c>
    </row>
    <row r="147" ht="23.1" customHeight="1" spans="1:5">
      <c r="A147" s="544" t="s">
        <v>354</v>
      </c>
      <c r="B147" s="545" t="s">
        <v>355</v>
      </c>
      <c r="C147" s="543">
        <v>4541</v>
      </c>
      <c r="D147" s="543">
        <v>0</v>
      </c>
      <c r="E147" s="543">
        <v>4541</v>
      </c>
    </row>
    <row r="148" ht="23.1" customHeight="1" spans="1:5">
      <c r="A148" s="544" t="s">
        <v>356</v>
      </c>
      <c r="B148" s="545" t="s">
        <v>357</v>
      </c>
      <c r="C148" s="543">
        <v>4737</v>
      </c>
      <c r="D148" s="543">
        <v>1621</v>
      </c>
      <c r="E148" s="543">
        <v>3116</v>
      </c>
    </row>
    <row r="149" ht="23.1" customHeight="1" spans="1:5">
      <c r="A149" s="544" t="s">
        <v>358</v>
      </c>
      <c r="B149" s="545" t="s">
        <v>359</v>
      </c>
      <c r="C149" s="543">
        <v>4737</v>
      </c>
      <c r="D149" s="543">
        <v>1621</v>
      </c>
      <c r="E149" s="543">
        <v>3116</v>
      </c>
    </row>
    <row r="150" ht="23.1" customHeight="1" spans="1:5">
      <c r="A150" s="544" t="s">
        <v>360</v>
      </c>
      <c r="B150" s="545" t="s">
        <v>17</v>
      </c>
      <c r="C150" s="543">
        <v>82267</v>
      </c>
      <c r="D150" s="543">
        <v>2828</v>
      </c>
      <c r="E150" s="543">
        <v>79439</v>
      </c>
    </row>
    <row r="151" ht="23.1" customHeight="1" spans="1:5">
      <c r="A151" s="544" t="s">
        <v>361</v>
      </c>
      <c r="B151" s="545" t="s">
        <v>362</v>
      </c>
      <c r="C151" s="543">
        <v>3113</v>
      </c>
      <c r="D151" s="543">
        <v>533</v>
      </c>
      <c r="E151" s="543">
        <v>2580</v>
      </c>
    </row>
    <row r="152" ht="23.1" customHeight="1" spans="1:5">
      <c r="A152" s="544" t="s">
        <v>363</v>
      </c>
      <c r="B152" s="545" t="s">
        <v>133</v>
      </c>
      <c r="C152" s="543">
        <v>533</v>
      </c>
      <c r="D152" s="543">
        <v>533</v>
      </c>
      <c r="E152" s="543">
        <v>0</v>
      </c>
    </row>
    <row r="153" ht="23.1" customHeight="1" spans="1:5">
      <c r="A153" s="544" t="s">
        <v>364</v>
      </c>
      <c r="B153" s="545" t="s">
        <v>365</v>
      </c>
      <c r="C153" s="543">
        <v>2580</v>
      </c>
      <c r="D153" s="543">
        <v>0</v>
      </c>
      <c r="E153" s="543">
        <v>2580</v>
      </c>
    </row>
    <row r="154" ht="23.1" customHeight="1" spans="1:5">
      <c r="A154" s="544" t="s">
        <v>366</v>
      </c>
      <c r="B154" s="545" t="s">
        <v>367</v>
      </c>
      <c r="C154" s="543">
        <v>12000</v>
      </c>
      <c r="D154" s="543">
        <v>0</v>
      </c>
      <c r="E154" s="543">
        <v>12000</v>
      </c>
    </row>
    <row r="155" ht="23.1" customHeight="1" spans="1:5">
      <c r="A155" s="544" t="s">
        <v>368</v>
      </c>
      <c r="B155" s="545" t="s">
        <v>369</v>
      </c>
      <c r="C155" s="543">
        <v>2000</v>
      </c>
      <c r="D155" s="543">
        <v>0</v>
      </c>
      <c r="E155" s="543">
        <v>2000</v>
      </c>
    </row>
    <row r="156" ht="23.1" customHeight="1" spans="1:5">
      <c r="A156" s="544" t="s">
        <v>370</v>
      </c>
      <c r="B156" s="545" t="s">
        <v>371</v>
      </c>
      <c r="C156" s="543">
        <v>10000</v>
      </c>
      <c r="D156" s="543">
        <v>0</v>
      </c>
      <c r="E156" s="543">
        <v>10000</v>
      </c>
    </row>
    <row r="157" ht="23.1" customHeight="1" spans="1:5">
      <c r="A157" s="544" t="s">
        <v>372</v>
      </c>
      <c r="B157" s="545" t="s">
        <v>373</v>
      </c>
      <c r="C157" s="543">
        <v>1379</v>
      </c>
      <c r="D157" s="543">
        <v>1319</v>
      </c>
      <c r="E157" s="543">
        <v>60</v>
      </c>
    </row>
    <row r="158" ht="23.1" customHeight="1" spans="1:5">
      <c r="A158" s="544" t="s">
        <v>374</v>
      </c>
      <c r="B158" s="545" t="s">
        <v>375</v>
      </c>
      <c r="C158" s="543">
        <v>1319</v>
      </c>
      <c r="D158" s="543">
        <v>1319</v>
      </c>
      <c r="E158" s="543">
        <v>0</v>
      </c>
    </row>
    <row r="159" ht="23.1" customHeight="1" spans="1:5">
      <c r="A159" s="544" t="s">
        <v>376</v>
      </c>
      <c r="B159" s="545" t="s">
        <v>377</v>
      </c>
      <c r="C159" s="543">
        <v>60</v>
      </c>
      <c r="D159" s="543">
        <v>0</v>
      </c>
      <c r="E159" s="543">
        <v>60</v>
      </c>
    </row>
    <row r="160" ht="23.1" customHeight="1" spans="1:5">
      <c r="A160" s="544" t="s">
        <v>378</v>
      </c>
      <c r="B160" s="545" t="s">
        <v>379</v>
      </c>
      <c r="C160" s="543">
        <v>2046</v>
      </c>
      <c r="D160" s="543">
        <v>123</v>
      </c>
      <c r="E160" s="543">
        <v>1923</v>
      </c>
    </row>
    <row r="161" ht="23.1" customHeight="1" spans="1:5">
      <c r="A161" s="544" t="s">
        <v>380</v>
      </c>
      <c r="B161" s="545" t="s">
        <v>375</v>
      </c>
      <c r="C161" s="543">
        <v>623</v>
      </c>
      <c r="D161" s="543">
        <v>123</v>
      </c>
      <c r="E161" s="543">
        <v>500</v>
      </c>
    </row>
    <row r="162" ht="23.1" customHeight="1" spans="1:5">
      <c r="A162" s="544" t="s">
        <v>381</v>
      </c>
      <c r="B162" s="545" t="s">
        <v>382</v>
      </c>
      <c r="C162" s="543">
        <v>1423</v>
      </c>
      <c r="D162" s="543">
        <v>0</v>
      </c>
      <c r="E162" s="543">
        <v>1423</v>
      </c>
    </row>
    <row r="163" ht="23.1" customHeight="1" spans="1:5">
      <c r="A163" s="544" t="s">
        <v>383</v>
      </c>
      <c r="B163" s="545" t="s">
        <v>384</v>
      </c>
      <c r="C163" s="543">
        <v>401</v>
      </c>
      <c r="D163" s="543">
        <v>401</v>
      </c>
      <c r="E163" s="543">
        <v>0</v>
      </c>
    </row>
    <row r="164" ht="23.1" customHeight="1" spans="1:5">
      <c r="A164" s="544" t="s">
        <v>385</v>
      </c>
      <c r="B164" s="545" t="s">
        <v>375</v>
      </c>
      <c r="C164" s="543">
        <v>401</v>
      </c>
      <c r="D164" s="543">
        <v>401</v>
      </c>
      <c r="E164" s="543">
        <v>0</v>
      </c>
    </row>
    <row r="165" ht="23.1" customHeight="1" spans="1:5">
      <c r="A165" s="544" t="s">
        <v>386</v>
      </c>
      <c r="B165" s="545" t="s">
        <v>387</v>
      </c>
      <c r="C165" s="543">
        <v>139</v>
      </c>
      <c r="D165" s="543">
        <v>139</v>
      </c>
      <c r="E165" s="543">
        <v>0</v>
      </c>
    </row>
    <row r="166" ht="23.1" customHeight="1" spans="1:5">
      <c r="A166" s="544" t="s">
        <v>388</v>
      </c>
      <c r="B166" s="545" t="s">
        <v>389</v>
      </c>
      <c r="C166" s="543">
        <v>139</v>
      </c>
      <c r="D166" s="543">
        <v>139</v>
      </c>
      <c r="E166" s="543">
        <v>0</v>
      </c>
    </row>
    <row r="167" ht="23.1" customHeight="1" spans="1:5">
      <c r="A167" s="544" t="s">
        <v>390</v>
      </c>
      <c r="B167" s="545" t="s">
        <v>391</v>
      </c>
      <c r="C167" s="543">
        <v>386</v>
      </c>
      <c r="D167" s="543">
        <v>313</v>
      </c>
      <c r="E167" s="543">
        <v>73</v>
      </c>
    </row>
    <row r="168" ht="23.1" customHeight="1" spans="1:5">
      <c r="A168" s="544" t="s">
        <v>392</v>
      </c>
      <c r="B168" s="545" t="s">
        <v>375</v>
      </c>
      <c r="C168" s="543">
        <v>172</v>
      </c>
      <c r="D168" s="543">
        <v>172</v>
      </c>
      <c r="E168" s="543">
        <v>0</v>
      </c>
    </row>
    <row r="169" ht="23.1" customHeight="1" spans="1:5">
      <c r="A169" s="544" t="s">
        <v>393</v>
      </c>
      <c r="B169" s="545" t="s">
        <v>394</v>
      </c>
      <c r="C169" s="543">
        <v>73</v>
      </c>
      <c r="D169" s="543">
        <v>0</v>
      </c>
      <c r="E169" s="543">
        <v>73</v>
      </c>
    </row>
    <row r="170" ht="23.1" customHeight="1" spans="1:5">
      <c r="A170" s="544" t="s">
        <v>395</v>
      </c>
      <c r="B170" s="545" t="s">
        <v>396</v>
      </c>
      <c r="C170" s="543">
        <v>142</v>
      </c>
      <c r="D170" s="543">
        <v>142</v>
      </c>
      <c r="E170" s="543">
        <v>0</v>
      </c>
    </row>
    <row r="171" ht="23.1" customHeight="1" spans="1:5">
      <c r="A171" s="544" t="s">
        <v>397</v>
      </c>
      <c r="B171" s="545" t="s">
        <v>398</v>
      </c>
      <c r="C171" s="543">
        <v>1000</v>
      </c>
      <c r="D171" s="543">
        <v>0</v>
      </c>
      <c r="E171" s="543">
        <v>1000</v>
      </c>
    </row>
    <row r="172" ht="23.1" customHeight="1" spans="1:5">
      <c r="A172" s="544" t="s">
        <v>399</v>
      </c>
      <c r="B172" s="545" t="s">
        <v>400</v>
      </c>
      <c r="C172" s="543">
        <v>1000</v>
      </c>
      <c r="D172" s="543">
        <v>0</v>
      </c>
      <c r="E172" s="543">
        <v>1000</v>
      </c>
    </row>
    <row r="173" ht="23.1" customHeight="1" spans="1:5">
      <c r="A173" s="544" t="s">
        <v>401</v>
      </c>
      <c r="B173" s="545" t="s">
        <v>402</v>
      </c>
      <c r="C173" s="543">
        <v>61803</v>
      </c>
      <c r="D173" s="543">
        <v>0</v>
      </c>
      <c r="E173" s="543">
        <v>61803</v>
      </c>
    </row>
    <row r="174" ht="23.1" customHeight="1" spans="1:5">
      <c r="A174" s="544" t="s">
        <v>403</v>
      </c>
      <c r="B174" s="545" t="s">
        <v>404</v>
      </c>
      <c r="C174" s="543">
        <v>2000</v>
      </c>
      <c r="D174" s="543">
        <v>0</v>
      </c>
      <c r="E174" s="543">
        <v>2000</v>
      </c>
    </row>
    <row r="175" ht="23.1" customHeight="1" spans="1:5">
      <c r="A175" s="544" t="s">
        <v>405</v>
      </c>
      <c r="B175" s="545" t="s">
        <v>406</v>
      </c>
      <c r="C175" s="543">
        <v>59803</v>
      </c>
      <c r="D175" s="543">
        <v>0</v>
      </c>
      <c r="E175" s="543">
        <v>59803</v>
      </c>
    </row>
    <row r="176" ht="23.1" customHeight="1" spans="1:5">
      <c r="A176" s="544" t="s">
        <v>407</v>
      </c>
      <c r="B176" s="545" t="s">
        <v>19</v>
      </c>
      <c r="C176" s="543">
        <v>9964</v>
      </c>
      <c r="D176" s="543">
        <v>4716</v>
      </c>
      <c r="E176" s="543">
        <v>5249</v>
      </c>
    </row>
    <row r="177" ht="23.1" customHeight="1" spans="1:5">
      <c r="A177" s="544" t="s">
        <v>408</v>
      </c>
      <c r="B177" s="545" t="s">
        <v>409</v>
      </c>
      <c r="C177" s="543">
        <v>5112</v>
      </c>
      <c r="D177" s="543">
        <v>2738</v>
      </c>
      <c r="E177" s="543">
        <v>2373</v>
      </c>
    </row>
    <row r="178" ht="23.1" customHeight="1" spans="1:5">
      <c r="A178" s="544" t="s">
        <v>410</v>
      </c>
      <c r="B178" s="545" t="s">
        <v>133</v>
      </c>
      <c r="C178" s="543">
        <v>840</v>
      </c>
      <c r="D178" s="543">
        <v>832</v>
      </c>
      <c r="E178" s="543">
        <v>9</v>
      </c>
    </row>
    <row r="179" ht="23.1" customHeight="1" spans="1:5">
      <c r="A179" s="544" t="s">
        <v>411</v>
      </c>
      <c r="B179" s="545" t="s">
        <v>412</v>
      </c>
      <c r="C179" s="543">
        <v>526</v>
      </c>
      <c r="D179" s="543">
        <v>445</v>
      </c>
      <c r="E179" s="543">
        <v>81</v>
      </c>
    </row>
    <row r="180" ht="23.1" customHeight="1" spans="1:5">
      <c r="A180" s="544" t="s">
        <v>413</v>
      </c>
      <c r="B180" s="545" t="s">
        <v>414</v>
      </c>
      <c r="C180" s="543">
        <v>747</v>
      </c>
      <c r="D180" s="543">
        <v>238</v>
      </c>
      <c r="E180" s="543">
        <v>509</v>
      </c>
    </row>
    <row r="181" ht="23.1" customHeight="1" spans="1:5">
      <c r="A181" s="544" t="s">
        <v>415</v>
      </c>
      <c r="B181" s="545" t="s">
        <v>416</v>
      </c>
      <c r="C181" s="543">
        <v>810</v>
      </c>
      <c r="D181" s="543">
        <v>541</v>
      </c>
      <c r="E181" s="543">
        <v>270</v>
      </c>
    </row>
    <row r="182" ht="23.1" customHeight="1" spans="1:5">
      <c r="A182" s="544" t="s">
        <v>417</v>
      </c>
      <c r="B182" s="545" t="s">
        <v>418</v>
      </c>
      <c r="C182" s="543">
        <v>292</v>
      </c>
      <c r="D182" s="543">
        <v>288</v>
      </c>
      <c r="E182" s="543">
        <v>4</v>
      </c>
    </row>
    <row r="183" ht="23.1" customHeight="1" spans="1:5">
      <c r="A183" s="544" t="s">
        <v>419</v>
      </c>
      <c r="B183" s="545" t="s">
        <v>420</v>
      </c>
      <c r="C183" s="543">
        <v>258</v>
      </c>
      <c r="D183" s="543">
        <v>258</v>
      </c>
      <c r="E183" s="543">
        <v>0</v>
      </c>
    </row>
    <row r="184" ht="23.1" customHeight="1" spans="1:5">
      <c r="A184" s="544" t="s">
        <v>421</v>
      </c>
      <c r="B184" s="545" t="s">
        <v>422</v>
      </c>
      <c r="C184" s="543">
        <v>1639</v>
      </c>
      <c r="D184" s="543">
        <v>138</v>
      </c>
      <c r="E184" s="543">
        <v>1501</v>
      </c>
    </row>
    <row r="185" ht="23.1" customHeight="1" spans="1:5">
      <c r="A185" s="544" t="s">
        <v>423</v>
      </c>
      <c r="B185" s="545" t="s">
        <v>424</v>
      </c>
      <c r="C185" s="543">
        <v>967</v>
      </c>
      <c r="D185" s="543">
        <v>435</v>
      </c>
      <c r="E185" s="543">
        <v>531</v>
      </c>
    </row>
    <row r="186" ht="23.1" customHeight="1" spans="1:5">
      <c r="A186" s="544" t="s">
        <v>425</v>
      </c>
      <c r="B186" s="545" t="s">
        <v>133</v>
      </c>
      <c r="C186" s="543">
        <v>154</v>
      </c>
      <c r="D186" s="543">
        <v>154</v>
      </c>
      <c r="E186" s="543">
        <v>0</v>
      </c>
    </row>
    <row r="187" ht="23.1" customHeight="1" spans="1:5">
      <c r="A187" s="544" t="s">
        <v>426</v>
      </c>
      <c r="B187" s="545" t="s">
        <v>427</v>
      </c>
      <c r="C187" s="543">
        <v>805</v>
      </c>
      <c r="D187" s="543">
        <v>281</v>
      </c>
      <c r="E187" s="543">
        <v>523</v>
      </c>
    </row>
    <row r="188" ht="23.1" customHeight="1" spans="1:5">
      <c r="A188" s="544" t="s">
        <v>428</v>
      </c>
      <c r="B188" s="545" t="s">
        <v>429</v>
      </c>
      <c r="C188" s="543">
        <v>8</v>
      </c>
      <c r="D188" s="543">
        <v>0</v>
      </c>
      <c r="E188" s="543">
        <v>8</v>
      </c>
    </row>
    <row r="189" ht="23.1" customHeight="1" spans="1:5">
      <c r="A189" s="544" t="s">
        <v>430</v>
      </c>
      <c r="B189" s="545" t="s">
        <v>431</v>
      </c>
      <c r="C189" s="543">
        <v>613</v>
      </c>
      <c r="D189" s="543">
        <v>279</v>
      </c>
      <c r="E189" s="543">
        <v>334</v>
      </c>
    </row>
    <row r="190" ht="23.1" customHeight="1" spans="1:5">
      <c r="A190" s="544" t="s">
        <v>432</v>
      </c>
      <c r="B190" s="545" t="s">
        <v>433</v>
      </c>
      <c r="C190" s="543">
        <v>573</v>
      </c>
      <c r="D190" s="543">
        <v>279</v>
      </c>
      <c r="E190" s="543">
        <v>294</v>
      </c>
    </row>
    <row r="191" ht="23.1" customHeight="1" spans="1:5">
      <c r="A191" s="544" t="s">
        <v>434</v>
      </c>
      <c r="B191" s="545" t="s">
        <v>435</v>
      </c>
      <c r="C191" s="543">
        <v>40</v>
      </c>
      <c r="D191" s="543">
        <v>0</v>
      </c>
      <c r="E191" s="543">
        <v>40</v>
      </c>
    </row>
    <row r="192" ht="23.1" customHeight="1" spans="1:5">
      <c r="A192" s="544" t="s">
        <v>436</v>
      </c>
      <c r="B192" s="545" t="s">
        <v>437</v>
      </c>
      <c r="C192" s="543">
        <v>690</v>
      </c>
      <c r="D192" s="543">
        <v>40</v>
      </c>
      <c r="E192" s="543">
        <v>650</v>
      </c>
    </row>
    <row r="193" ht="23.1" customHeight="1" spans="1:5">
      <c r="A193" s="544" t="s">
        <v>438</v>
      </c>
      <c r="B193" s="545" t="s">
        <v>439</v>
      </c>
      <c r="C193" s="543">
        <v>40</v>
      </c>
      <c r="D193" s="543">
        <v>40</v>
      </c>
      <c r="E193" s="543">
        <v>0</v>
      </c>
    </row>
    <row r="194" ht="23.1" customHeight="1" spans="1:5">
      <c r="A194" s="544" t="s">
        <v>440</v>
      </c>
      <c r="B194" s="545" t="s">
        <v>441</v>
      </c>
      <c r="C194" s="543">
        <v>650</v>
      </c>
      <c r="D194" s="543">
        <v>0</v>
      </c>
      <c r="E194" s="543">
        <v>650</v>
      </c>
    </row>
    <row r="195" ht="23.1" customHeight="1" spans="1:5">
      <c r="A195" s="544" t="s">
        <v>442</v>
      </c>
      <c r="B195" s="545" t="s">
        <v>443</v>
      </c>
      <c r="C195" s="543">
        <v>2583</v>
      </c>
      <c r="D195" s="543">
        <v>1223</v>
      </c>
      <c r="E195" s="543">
        <v>1360</v>
      </c>
    </row>
    <row r="196" ht="23.1" customHeight="1" spans="1:5">
      <c r="A196" s="544" t="s">
        <v>444</v>
      </c>
      <c r="B196" s="545" t="s">
        <v>133</v>
      </c>
      <c r="C196" s="543">
        <v>1223</v>
      </c>
      <c r="D196" s="543">
        <v>1223</v>
      </c>
      <c r="E196" s="543">
        <v>0</v>
      </c>
    </row>
    <row r="197" ht="23.1" customHeight="1" spans="1:5">
      <c r="A197" s="544" t="s">
        <v>445</v>
      </c>
      <c r="B197" s="545" t="s">
        <v>446</v>
      </c>
      <c r="C197" s="543">
        <v>1360</v>
      </c>
      <c r="D197" s="543">
        <v>0</v>
      </c>
      <c r="E197" s="543">
        <v>1360</v>
      </c>
    </row>
    <row r="198" ht="23.1" customHeight="1" spans="1:5">
      <c r="A198" s="544" t="s">
        <v>447</v>
      </c>
      <c r="B198" s="545" t="s">
        <v>21</v>
      </c>
      <c r="C198" s="543">
        <v>97985</v>
      </c>
      <c r="D198" s="543">
        <v>74939</v>
      </c>
      <c r="E198" s="543">
        <v>23047</v>
      </c>
    </row>
    <row r="199" ht="23.1" customHeight="1" spans="1:5">
      <c r="A199" s="544" t="s">
        <v>448</v>
      </c>
      <c r="B199" s="545" t="s">
        <v>449</v>
      </c>
      <c r="C199" s="543">
        <v>7544</v>
      </c>
      <c r="D199" s="543">
        <v>5473</v>
      </c>
      <c r="E199" s="543">
        <v>2071</v>
      </c>
    </row>
    <row r="200" ht="23.1" customHeight="1" spans="1:5">
      <c r="A200" s="544" t="s">
        <v>450</v>
      </c>
      <c r="B200" s="545" t="s">
        <v>133</v>
      </c>
      <c r="C200" s="543">
        <v>5190</v>
      </c>
      <c r="D200" s="543">
        <v>5190</v>
      </c>
      <c r="E200" s="543">
        <v>0</v>
      </c>
    </row>
    <row r="201" ht="23.1" customHeight="1" spans="1:5">
      <c r="A201" s="544" t="s">
        <v>451</v>
      </c>
      <c r="B201" s="545" t="s">
        <v>135</v>
      </c>
      <c r="C201" s="543">
        <v>283</v>
      </c>
      <c r="D201" s="543">
        <v>283</v>
      </c>
      <c r="E201" s="543">
        <v>0</v>
      </c>
    </row>
    <row r="202" ht="23.1" customHeight="1" spans="1:5">
      <c r="A202" s="544" t="s">
        <v>452</v>
      </c>
      <c r="B202" s="545" t="s">
        <v>453</v>
      </c>
      <c r="C202" s="543">
        <v>228</v>
      </c>
      <c r="D202" s="543">
        <v>0</v>
      </c>
      <c r="E202" s="543">
        <v>228</v>
      </c>
    </row>
    <row r="203" ht="23.1" customHeight="1" spans="1:5">
      <c r="A203" s="544" t="s">
        <v>454</v>
      </c>
      <c r="B203" s="545" t="s">
        <v>455</v>
      </c>
      <c r="C203" s="543">
        <v>28</v>
      </c>
      <c r="D203" s="543">
        <v>0</v>
      </c>
      <c r="E203" s="543">
        <v>28</v>
      </c>
    </row>
    <row r="204" ht="23.1" customHeight="1" spans="1:5">
      <c r="A204" s="544" t="s">
        <v>456</v>
      </c>
      <c r="B204" s="545" t="s">
        <v>247</v>
      </c>
      <c r="C204" s="543">
        <v>156</v>
      </c>
      <c r="D204" s="543">
        <v>0</v>
      </c>
      <c r="E204" s="543">
        <v>156</v>
      </c>
    </row>
    <row r="205" ht="23.1" customHeight="1" spans="1:5">
      <c r="A205" s="544" t="s">
        <v>457</v>
      </c>
      <c r="B205" s="545" t="s">
        <v>458</v>
      </c>
      <c r="C205" s="543">
        <v>84</v>
      </c>
      <c r="D205" s="543">
        <v>0</v>
      </c>
      <c r="E205" s="543">
        <v>84</v>
      </c>
    </row>
    <row r="206" ht="23.1" customHeight="1" spans="1:5">
      <c r="A206" s="544" t="s">
        <v>459</v>
      </c>
      <c r="B206" s="545" t="s">
        <v>139</v>
      </c>
      <c r="C206" s="543">
        <v>903</v>
      </c>
      <c r="D206" s="543">
        <v>0</v>
      </c>
      <c r="E206" s="543">
        <v>903</v>
      </c>
    </row>
    <row r="207" ht="23.1" customHeight="1" spans="1:5">
      <c r="A207" s="544" t="s">
        <v>460</v>
      </c>
      <c r="B207" s="545" t="s">
        <v>461</v>
      </c>
      <c r="C207" s="543">
        <v>672</v>
      </c>
      <c r="D207" s="543">
        <v>0</v>
      </c>
      <c r="E207" s="543">
        <v>672</v>
      </c>
    </row>
    <row r="208" ht="23.1" customHeight="1" spans="1:5">
      <c r="A208" s="544" t="s">
        <v>462</v>
      </c>
      <c r="B208" s="545" t="s">
        <v>463</v>
      </c>
      <c r="C208" s="543">
        <v>889</v>
      </c>
      <c r="D208" s="543">
        <v>708</v>
      </c>
      <c r="E208" s="543">
        <v>180</v>
      </c>
    </row>
    <row r="209" ht="23.1" customHeight="1" spans="1:5">
      <c r="A209" s="544" t="s">
        <v>464</v>
      </c>
      <c r="B209" s="545" t="s">
        <v>133</v>
      </c>
      <c r="C209" s="543">
        <v>628</v>
      </c>
      <c r="D209" s="543">
        <v>628</v>
      </c>
      <c r="E209" s="543">
        <v>0</v>
      </c>
    </row>
    <row r="210" ht="23.1" customHeight="1" spans="1:5">
      <c r="A210" s="544" t="s">
        <v>465</v>
      </c>
      <c r="B210" s="545" t="s">
        <v>135</v>
      </c>
      <c r="C210" s="543">
        <v>161</v>
      </c>
      <c r="D210" s="543">
        <v>81</v>
      </c>
      <c r="E210" s="543">
        <v>80</v>
      </c>
    </row>
    <row r="211" ht="23.1" customHeight="1" spans="1:5">
      <c r="A211" s="544" t="s">
        <v>466</v>
      </c>
      <c r="B211" s="545" t="s">
        <v>467</v>
      </c>
      <c r="C211" s="543">
        <v>100</v>
      </c>
      <c r="D211" s="543">
        <v>0</v>
      </c>
      <c r="E211" s="543">
        <v>100</v>
      </c>
    </row>
    <row r="212" ht="23.1" customHeight="1" spans="1:5">
      <c r="A212" s="544" t="s">
        <v>468</v>
      </c>
      <c r="B212" s="545" t="s">
        <v>469</v>
      </c>
      <c r="C212" s="543">
        <v>65380</v>
      </c>
      <c r="D212" s="543">
        <v>65288</v>
      </c>
      <c r="E212" s="543">
        <v>92</v>
      </c>
    </row>
    <row r="213" ht="23.1" customHeight="1" spans="1:5">
      <c r="A213" s="544" t="s">
        <v>470</v>
      </c>
      <c r="B213" s="545" t="s">
        <v>471</v>
      </c>
      <c r="C213" s="543">
        <v>27687</v>
      </c>
      <c r="D213" s="543">
        <v>27683</v>
      </c>
      <c r="E213" s="543">
        <v>4</v>
      </c>
    </row>
    <row r="214" ht="23.1" customHeight="1" spans="1:5">
      <c r="A214" s="544" t="s">
        <v>472</v>
      </c>
      <c r="B214" s="545" t="s">
        <v>473</v>
      </c>
      <c r="C214" s="543">
        <v>11313</v>
      </c>
      <c r="D214" s="543">
        <v>11313</v>
      </c>
      <c r="E214" s="543">
        <v>0</v>
      </c>
    </row>
    <row r="215" ht="23.1" customHeight="1" spans="1:5">
      <c r="A215" s="544" t="s">
        <v>474</v>
      </c>
      <c r="B215" s="545" t="s">
        <v>475</v>
      </c>
      <c r="C215" s="543">
        <v>472</v>
      </c>
      <c r="D215" s="543">
        <v>384</v>
      </c>
      <c r="E215" s="543">
        <v>88</v>
      </c>
    </row>
    <row r="216" ht="23.1" customHeight="1" spans="1:5">
      <c r="A216" s="544" t="s">
        <v>476</v>
      </c>
      <c r="B216" s="545" t="s">
        <v>477</v>
      </c>
      <c r="C216" s="543">
        <v>25908</v>
      </c>
      <c r="D216" s="543">
        <v>25908</v>
      </c>
      <c r="E216" s="543">
        <v>0</v>
      </c>
    </row>
    <row r="217" ht="23.1" customHeight="1" spans="1:5">
      <c r="A217" s="544" t="s">
        <v>478</v>
      </c>
      <c r="B217" s="545" t="s">
        <v>479</v>
      </c>
      <c r="C217" s="543">
        <v>16</v>
      </c>
      <c r="D217" s="543">
        <v>0</v>
      </c>
      <c r="E217" s="543">
        <v>16</v>
      </c>
    </row>
    <row r="218" ht="23.1" customHeight="1" spans="1:5">
      <c r="A218" s="544" t="s">
        <v>480</v>
      </c>
      <c r="B218" s="545" t="s">
        <v>481</v>
      </c>
      <c r="C218" s="543">
        <v>16</v>
      </c>
      <c r="D218" s="543">
        <v>0</v>
      </c>
      <c r="E218" s="543">
        <v>16</v>
      </c>
    </row>
    <row r="219" ht="23.1" customHeight="1" spans="1:5">
      <c r="A219" s="544" t="s">
        <v>482</v>
      </c>
      <c r="B219" s="545" t="s">
        <v>483</v>
      </c>
      <c r="C219" s="543">
        <v>3029</v>
      </c>
      <c r="D219" s="543">
        <v>0</v>
      </c>
      <c r="E219" s="543">
        <v>3029</v>
      </c>
    </row>
    <row r="220" ht="23.1" customHeight="1" spans="1:5">
      <c r="A220" s="544" t="s">
        <v>484</v>
      </c>
      <c r="B220" s="545" t="s">
        <v>485</v>
      </c>
      <c r="C220" s="543">
        <v>3029</v>
      </c>
      <c r="D220" s="543">
        <v>0</v>
      </c>
      <c r="E220" s="543">
        <v>3029</v>
      </c>
    </row>
    <row r="221" ht="23.1" customHeight="1" spans="1:5">
      <c r="A221" s="544" t="s">
        <v>486</v>
      </c>
      <c r="B221" s="545" t="s">
        <v>487</v>
      </c>
      <c r="C221" s="543">
        <v>2627</v>
      </c>
      <c r="D221" s="543">
        <v>0</v>
      </c>
      <c r="E221" s="543">
        <v>2627</v>
      </c>
    </row>
    <row r="222" ht="23.1" customHeight="1" spans="1:5">
      <c r="A222" s="544" t="s">
        <v>488</v>
      </c>
      <c r="B222" s="545" t="s">
        <v>489</v>
      </c>
      <c r="C222" s="543">
        <v>2500</v>
      </c>
      <c r="D222" s="543">
        <v>0</v>
      </c>
      <c r="E222" s="543">
        <v>2500</v>
      </c>
    </row>
    <row r="223" ht="23.1" customHeight="1" spans="1:5">
      <c r="A223" s="544" t="s">
        <v>490</v>
      </c>
      <c r="B223" s="545" t="s">
        <v>491</v>
      </c>
      <c r="C223" s="543">
        <v>108</v>
      </c>
      <c r="D223" s="543">
        <v>0</v>
      </c>
      <c r="E223" s="543">
        <v>108</v>
      </c>
    </row>
    <row r="224" ht="23.1" customHeight="1" spans="1:5">
      <c r="A224" s="544" t="s">
        <v>492</v>
      </c>
      <c r="B224" s="545" t="s">
        <v>493</v>
      </c>
      <c r="C224" s="543">
        <v>19</v>
      </c>
      <c r="D224" s="543">
        <v>0</v>
      </c>
      <c r="E224" s="543">
        <v>19</v>
      </c>
    </row>
    <row r="225" ht="23.1" customHeight="1" spans="1:5">
      <c r="A225" s="544" t="s">
        <v>494</v>
      </c>
      <c r="B225" s="545" t="s">
        <v>495</v>
      </c>
      <c r="C225" s="543">
        <v>2745</v>
      </c>
      <c r="D225" s="543">
        <v>0</v>
      </c>
      <c r="E225" s="543">
        <v>2745</v>
      </c>
    </row>
    <row r="226" ht="23.1" customHeight="1" spans="1:5">
      <c r="A226" s="544" t="s">
        <v>496</v>
      </c>
      <c r="B226" s="545" t="s">
        <v>497</v>
      </c>
      <c r="C226" s="543">
        <v>2735</v>
      </c>
      <c r="D226" s="543">
        <v>0</v>
      </c>
      <c r="E226" s="543">
        <v>2735</v>
      </c>
    </row>
    <row r="227" ht="23.1" customHeight="1" spans="1:5">
      <c r="A227" s="544" t="s">
        <v>498</v>
      </c>
      <c r="B227" s="545" t="s">
        <v>499</v>
      </c>
      <c r="C227" s="543">
        <v>10</v>
      </c>
      <c r="D227" s="543">
        <v>0</v>
      </c>
      <c r="E227" s="543">
        <v>10</v>
      </c>
    </row>
    <row r="228" ht="23.1" customHeight="1" spans="1:5">
      <c r="A228" s="544" t="s">
        <v>500</v>
      </c>
      <c r="B228" s="545" t="s">
        <v>501</v>
      </c>
      <c r="C228" s="543">
        <v>2115</v>
      </c>
      <c r="D228" s="543">
        <v>454</v>
      </c>
      <c r="E228" s="543">
        <v>1662</v>
      </c>
    </row>
    <row r="229" ht="23.1" customHeight="1" spans="1:5">
      <c r="A229" s="544" t="s">
        <v>502</v>
      </c>
      <c r="B229" s="545" t="s">
        <v>503</v>
      </c>
      <c r="C229" s="543">
        <v>320</v>
      </c>
      <c r="D229" s="543">
        <v>0</v>
      </c>
      <c r="E229" s="543">
        <v>320</v>
      </c>
    </row>
    <row r="230" ht="23.1" customHeight="1" spans="1:5">
      <c r="A230" s="544" t="s">
        <v>504</v>
      </c>
      <c r="B230" s="545" t="s">
        <v>505</v>
      </c>
      <c r="C230" s="543">
        <v>726</v>
      </c>
      <c r="D230" s="543">
        <v>0</v>
      </c>
      <c r="E230" s="543">
        <v>726</v>
      </c>
    </row>
    <row r="231" ht="23.1" customHeight="1" spans="1:5">
      <c r="A231" s="544" t="s">
        <v>506</v>
      </c>
      <c r="B231" s="545" t="s">
        <v>507</v>
      </c>
      <c r="C231" s="543">
        <v>365</v>
      </c>
      <c r="D231" s="543">
        <v>212</v>
      </c>
      <c r="E231" s="543">
        <v>153</v>
      </c>
    </row>
    <row r="232" ht="23.1" customHeight="1" spans="1:5">
      <c r="A232" s="544" t="s">
        <v>508</v>
      </c>
      <c r="B232" s="545" t="s">
        <v>509</v>
      </c>
      <c r="C232" s="543">
        <v>704</v>
      </c>
      <c r="D232" s="543">
        <v>242</v>
      </c>
      <c r="E232" s="543">
        <v>463</v>
      </c>
    </row>
    <row r="233" ht="23.1" customHeight="1" spans="1:5">
      <c r="A233" s="544" t="s">
        <v>510</v>
      </c>
      <c r="B233" s="545" t="s">
        <v>511</v>
      </c>
      <c r="C233" s="543">
        <v>4195</v>
      </c>
      <c r="D233" s="543">
        <v>808</v>
      </c>
      <c r="E233" s="543">
        <v>3387</v>
      </c>
    </row>
    <row r="234" ht="23.1" customHeight="1" spans="1:5">
      <c r="A234" s="544" t="s">
        <v>512</v>
      </c>
      <c r="B234" s="545" t="s">
        <v>133</v>
      </c>
      <c r="C234" s="543">
        <v>321</v>
      </c>
      <c r="D234" s="543">
        <v>321</v>
      </c>
      <c r="E234" s="543">
        <v>0</v>
      </c>
    </row>
    <row r="235" ht="23.1" customHeight="1" spans="1:5">
      <c r="A235" s="544" t="s">
        <v>513</v>
      </c>
      <c r="B235" s="545" t="s">
        <v>514</v>
      </c>
      <c r="C235" s="543">
        <v>711</v>
      </c>
      <c r="D235" s="543">
        <v>303</v>
      </c>
      <c r="E235" s="543">
        <v>409</v>
      </c>
    </row>
    <row r="236" ht="23.1" customHeight="1" spans="1:5">
      <c r="A236" s="544" t="s">
        <v>515</v>
      </c>
      <c r="B236" s="545" t="s">
        <v>516</v>
      </c>
      <c r="C236" s="543">
        <v>393</v>
      </c>
      <c r="D236" s="543">
        <v>184</v>
      </c>
      <c r="E236" s="543">
        <v>209</v>
      </c>
    </row>
    <row r="237" ht="23.1" customHeight="1" spans="1:5">
      <c r="A237" s="544" t="s">
        <v>517</v>
      </c>
      <c r="B237" s="545" t="s">
        <v>518</v>
      </c>
      <c r="C237" s="543">
        <v>8</v>
      </c>
      <c r="D237" s="543">
        <v>0</v>
      </c>
      <c r="E237" s="543">
        <v>8</v>
      </c>
    </row>
    <row r="238" ht="23.1" customHeight="1" spans="1:5">
      <c r="A238" s="544" t="s">
        <v>519</v>
      </c>
      <c r="B238" s="545" t="s">
        <v>520</v>
      </c>
      <c r="C238" s="543">
        <v>1962</v>
      </c>
      <c r="D238" s="543">
        <v>0</v>
      </c>
      <c r="E238" s="543">
        <v>1962</v>
      </c>
    </row>
    <row r="239" ht="23.1" customHeight="1" spans="1:5">
      <c r="A239" s="544" t="s">
        <v>521</v>
      </c>
      <c r="B239" s="545" t="s">
        <v>522</v>
      </c>
      <c r="C239" s="543">
        <v>799</v>
      </c>
      <c r="D239" s="543">
        <v>0</v>
      </c>
      <c r="E239" s="543">
        <v>799</v>
      </c>
    </row>
    <row r="240" ht="23.1" customHeight="1" spans="1:5">
      <c r="A240" s="544" t="s">
        <v>523</v>
      </c>
      <c r="B240" s="545" t="s">
        <v>524</v>
      </c>
      <c r="C240" s="543">
        <v>41</v>
      </c>
      <c r="D240" s="543">
        <v>41</v>
      </c>
      <c r="E240" s="543">
        <v>0</v>
      </c>
    </row>
    <row r="241" ht="23.1" customHeight="1" spans="1:5">
      <c r="A241" s="544" t="s">
        <v>525</v>
      </c>
      <c r="B241" s="545" t="s">
        <v>133</v>
      </c>
      <c r="C241" s="543">
        <v>41</v>
      </c>
      <c r="D241" s="543">
        <v>41</v>
      </c>
      <c r="E241" s="543">
        <v>0</v>
      </c>
    </row>
    <row r="242" ht="23.1" customHeight="1" spans="1:5">
      <c r="A242" s="544" t="s">
        <v>526</v>
      </c>
      <c r="B242" s="545" t="s">
        <v>527</v>
      </c>
      <c r="C242" s="543">
        <v>846</v>
      </c>
      <c r="D242" s="543">
        <v>0</v>
      </c>
      <c r="E242" s="543">
        <v>846</v>
      </c>
    </row>
    <row r="243" ht="23.1" customHeight="1" spans="1:5">
      <c r="A243" s="544" t="s">
        <v>528</v>
      </c>
      <c r="B243" s="545" t="s">
        <v>529</v>
      </c>
      <c r="C243" s="543">
        <v>846</v>
      </c>
      <c r="D243" s="543">
        <v>0</v>
      </c>
      <c r="E243" s="543">
        <v>846</v>
      </c>
    </row>
    <row r="244" ht="23.1" customHeight="1" spans="1:5">
      <c r="A244" s="544" t="s">
        <v>530</v>
      </c>
      <c r="B244" s="545" t="s">
        <v>531</v>
      </c>
      <c r="C244" s="543">
        <v>340</v>
      </c>
      <c r="D244" s="543">
        <v>243</v>
      </c>
      <c r="E244" s="543">
        <v>96</v>
      </c>
    </row>
    <row r="245" ht="23.1" customHeight="1" spans="1:5">
      <c r="A245" s="544" t="s">
        <v>532</v>
      </c>
      <c r="B245" s="545" t="s">
        <v>533</v>
      </c>
      <c r="C245" s="543">
        <v>36</v>
      </c>
      <c r="D245" s="543">
        <v>0</v>
      </c>
      <c r="E245" s="543">
        <v>36</v>
      </c>
    </row>
    <row r="246" ht="23.1" customHeight="1" spans="1:5">
      <c r="A246" s="544" t="s">
        <v>534</v>
      </c>
      <c r="B246" s="545" t="s">
        <v>535</v>
      </c>
      <c r="C246" s="543">
        <v>304</v>
      </c>
      <c r="D246" s="543">
        <v>243</v>
      </c>
      <c r="E246" s="543">
        <v>60</v>
      </c>
    </row>
    <row r="247" ht="23.1" customHeight="1" spans="1:5">
      <c r="A247" s="544" t="s">
        <v>536</v>
      </c>
      <c r="B247" s="545" t="s">
        <v>537</v>
      </c>
      <c r="C247" s="543">
        <v>698</v>
      </c>
      <c r="D247" s="543">
        <v>0</v>
      </c>
      <c r="E247" s="543">
        <v>698</v>
      </c>
    </row>
    <row r="248" ht="23.1" customHeight="1" spans="1:5">
      <c r="A248" s="544" t="s">
        <v>538</v>
      </c>
      <c r="B248" s="545" t="s">
        <v>539</v>
      </c>
      <c r="C248" s="543">
        <v>698</v>
      </c>
      <c r="D248" s="543">
        <v>0</v>
      </c>
      <c r="E248" s="543">
        <v>698</v>
      </c>
    </row>
    <row r="249" ht="23.1" customHeight="1" spans="1:5">
      <c r="A249" s="544" t="s">
        <v>540</v>
      </c>
      <c r="B249" s="545" t="s">
        <v>541</v>
      </c>
      <c r="C249" s="543">
        <v>578</v>
      </c>
      <c r="D249" s="543">
        <v>0</v>
      </c>
      <c r="E249" s="543">
        <v>578</v>
      </c>
    </row>
    <row r="250" ht="23.1" customHeight="1" spans="1:5">
      <c r="A250" s="544" t="s">
        <v>542</v>
      </c>
      <c r="B250" s="545" t="s">
        <v>543</v>
      </c>
      <c r="C250" s="543">
        <v>578</v>
      </c>
      <c r="D250" s="543">
        <v>0</v>
      </c>
      <c r="E250" s="543">
        <v>578</v>
      </c>
    </row>
    <row r="251" ht="23.1" customHeight="1" spans="1:5">
      <c r="A251" s="544" t="s">
        <v>544</v>
      </c>
      <c r="B251" s="545" t="s">
        <v>545</v>
      </c>
      <c r="C251" s="543">
        <v>1273</v>
      </c>
      <c r="D251" s="543">
        <v>1273</v>
      </c>
      <c r="E251" s="543">
        <v>0</v>
      </c>
    </row>
    <row r="252" ht="23.1" customHeight="1" spans="1:5">
      <c r="A252" s="544" t="s">
        <v>546</v>
      </c>
      <c r="B252" s="545" t="s">
        <v>133</v>
      </c>
      <c r="C252" s="543">
        <v>328</v>
      </c>
      <c r="D252" s="543">
        <v>328</v>
      </c>
      <c r="E252" s="543">
        <v>0</v>
      </c>
    </row>
    <row r="253" ht="23.1" customHeight="1" spans="1:5">
      <c r="A253" s="544" t="s">
        <v>547</v>
      </c>
      <c r="B253" s="545" t="s">
        <v>548</v>
      </c>
      <c r="C253" s="543">
        <v>122</v>
      </c>
      <c r="D253" s="543">
        <v>122</v>
      </c>
      <c r="E253" s="543">
        <v>0</v>
      </c>
    </row>
    <row r="254" ht="23.1" customHeight="1" spans="1:5">
      <c r="A254" s="544" t="s">
        <v>549</v>
      </c>
      <c r="B254" s="545" t="s">
        <v>139</v>
      </c>
      <c r="C254" s="543">
        <v>823</v>
      </c>
      <c r="D254" s="543">
        <v>823</v>
      </c>
      <c r="E254" s="543">
        <v>0</v>
      </c>
    </row>
    <row r="255" ht="23.1" customHeight="1" spans="1:5">
      <c r="A255" s="544" t="s">
        <v>550</v>
      </c>
      <c r="B255" s="545" t="s">
        <v>551</v>
      </c>
      <c r="C255" s="543">
        <v>5670</v>
      </c>
      <c r="D255" s="543">
        <v>651</v>
      </c>
      <c r="E255" s="543">
        <v>5019</v>
      </c>
    </row>
    <row r="256" ht="23.1" customHeight="1" spans="1:5">
      <c r="A256" s="544" t="s">
        <v>552</v>
      </c>
      <c r="B256" s="545" t="s">
        <v>553</v>
      </c>
      <c r="C256" s="543">
        <v>5670</v>
      </c>
      <c r="D256" s="543">
        <v>651</v>
      </c>
      <c r="E256" s="543">
        <v>5019</v>
      </c>
    </row>
    <row r="257" ht="23.1" customHeight="1" spans="1:5">
      <c r="A257" s="544" t="s">
        <v>554</v>
      </c>
      <c r="B257" s="545" t="s">
        <v>23</v>
      </c>
      <c r="C257" s="543">
        <v>238862</v>
      </c>
      <c r="D257" s="543">
        <v>24091</v>
      </c>
      <c r="E257" s="543">
        <v>214771</v>
      </c>
    </row>
    <row r="258" ht="23.1" customHeight="1" spans="1:5">
      <c r="A258" s="544" t="s">
        <v>555</v>
      </c>
      <c r="B258" s="545" t="s">
        <v>556</v>
      </c>
      <c r="C258" s="543">
        <v>2159</v>
      </c>
      <c r="D258" s="543">
        <v>1988</v>
      </c>
      <c r="E258" s="543">
        <v>171</v>
      </c>
    </row>
    <row r="259" ht="23.1" customHeight="1" spans="1:5">
      <c r="A259" s="544" t="s">
        <v>557</v>
      </c>
      <c r="B259" s="545" t="s">
        <v>133</v>
      </c>
      <c r="C259" s="543">
        <v>1988</v>
      </c>
      <c r="D259" s="543">
        <v>1988</v>
      </c>
      <c r="E259" s="543">
        <v>0</v>
      </c>
    </row>
    <row r="260" ht="23.1" customHeight="1" spans="1:5">
      <c r="A260" s="544" t="s">
        <v>558</v>
      </c>
      <c r="B260" s="545" t="s">
        <v>559</v>
      </c>
      <c r="C260" s="543">
        <v>171</v>
      </c>
      <c r="D260" s="543">
        <v>0</v>
      </c>
      <c r="E260" s="543">
        <v>171</v>
      </c>
    </row>
    <row r="261" ht="23.1" customHeight="1" spans="1:5">
      <c r="A261" s="544" t="s">
        <v>560</v>
      </c>
      <c r="B261" s="545" t="s">
        <v>561</v>
      </c>
      <c r="C261" s="543">
        <v>6528</v>
      </c>
      <c r="D261" s="543">
        <v>3497</v>
      </c>
      <c r="E261" s="543">
        <v>3031</v>
      </c>
    </row>
    <row r="262" ht="23.1" customHeight="1" spans="1:5">
      <c r="A262" s="544" t="s">
        <v>562</v>
      </c>
      <c r="B262" s="545" t="s">
        <v>563</v>
      </c>
      <c r="C262" s="543">
        <v>3927</v>
      </c>
      <c r="D262" s="543">
        <v>2513</v>
      </c>
      <c r="E262" s="543">
        <v>1414</v>
      </c>
    </row>
    <row r="263" ht="23.1" customHeight="1" spans="1:5">
      <c r="A263" s="544" t="s">
        <v>564</v>
      </c>
      <c r="B263" s="545" t="s">
        <v>565</v>
      </c>
      <c r="C263" s="543">
        <v>337</v>
      </c>
      <c r="D263" s="543">
        <v>337</v>
      </c>
      <c r="E263" s="543">
        <v>0</v>
      </c>
    </row>
    <row r="264" ht="23.1" customHeight="1" spans="1:5">
      <c r="A264" s="544" t="s">
        <v>566</v>
      </c>
      <c r="B264" s="545" t="s">
        <v>567</v>
      </c>
      <c r="C264" s="543">
        <v>129</v>
      </c>
      <c r="D264" s="543">
        <v>129</v>
      </c>
      <c r="E264" s="543">
        <v>0</v>
      </c>
    </row>
    <row r="265" ht="23.1" customHeight="1" spans="1:5">
      <c r="A265" s="544" t="s">
        <v>568</v>
      </c>
      <c r="B265" s="545" t="s">
        <v>569</v>
      </c>
      <c r="C265" s="543">
        <v>600</v>
      </c>
      <c r="D265" s="543">
        <v>0</v>
      </c>
      <c r="E265" s="543">
        <v>600</v>
      </c>
    </row>
    <row r="266" ht="23.1" customHeight="1" spans="1:5">
      <c r="A266" s="544" t="s">
        <v>570</v>
      </c>
      <c r="B266" s="545" t="s">
        <v>571</v>
      </c>
      <c r="C266" s="543">
        <v>102</v>
      </c>
      <c r="D266" s="543">
        <v>102</v>
      </c>
      <c r="E266" s="543">
        <v>0</v>
      </c>
    </row>
    <row r="267" ht="23.1" customHeight="1" spans="1:5">
      <c r="A267" s="544" t="s">
        <v>572</v>
      </c>
      <c r="B267" s="545" t="s">
        <v>573</v>
      </c>
      <c r="C267" s="543">
        <v>1433</v>
      </c>
      <c r="D267" s="543">
        <v>416</v>
      </c>
      <c r="E267" s="543">
        <v>1017</v>
      </c>
    </row>
    <row r="268" ht="23.1" customHeight="1" spans="1:5">
      <c r="A268" s="544" t="s">
        <v>574</v>
      </c>
      <c r="B268" s="545" t="s">
        <v>575</v>
      </c>
      <c r="C268" s="543">
        <v>5</v>
      </c>
      <c r="D268" s="543">
        <v>0</v>
      </c>
      <c r="E268" s="543">
        <v>5</v>
      </c>
    </row>
    <row r="269" ht="23.1" customHeight="1" spans="1:5">
      <c r="A269" s="544" t="s">
        <v>576</v>
      </c>
      <c r="B269" s="545" t="s">
        <v>577</v>
      </c>
      <c r="C269" s="543">
        <v>5</v>
      </c>
      <c r="D269" s="543">
        <v>0</v>
      </c>
      <c r="E269" s="543">
        <v>5</v>
      </c>
    </row>
    <row r="270" ht="23.1" customHeight="1" spans="1:5">
      <c r="A270" s="544" t="s">
        <v>578</v>
      </c>
      <c r="B270" s="545" t="s">
        <v>579</v>
      </c>
      <c r="C270" s="543">
        <v>8761</v>
      </c>
      <c r="D270" s="543">
        <v>4844</v>
      </c>
      <c r="E270" s="543">
        <v>3917</v>
      </c>
    </row>
    <row r="271" ht="23.1" customHeight="1" spans="1:5">
      <c r="A271" s="544" t="s">
        <v>580</v>
      </c>
      <c r="B271" s="545" t="s">
        <v>581</v>
      </c>
      <c r="C271" s="543">
        <v>4842</v>
      </c>
      <c r="D271" s="543">
        <v>3890</v>
      </c>
      <c r="E271" s="543">
        <v>951</v>
      </c>
    </row>
    <row r="272" ht="23.1" customHeight="1" spans="1:5">
      <c r="A272" s="544" t="s">
        <v>582</v>
      </c>
      <c r="B272" s="545" t="s">
        <v>583</v>
      </c>
      <c r="C272" s="543">
        <v>664</v>
      </c>
      <c r="D272" s="543">
        <v>664</v>
      </c>
      <c r="E272" s="543">
        <v>0</v>
      </c>
    </row>
    <row r="273" ht="23.1" customHeight="1" spans="1:5">
      <c r="A273" s="544" t="s">
        <v>584</v>
      </c>
      <c r="B273" s="545" t="s">
        <v>585</v>
      </c>
      <c r="C273" s="543">
        <v>281</v>
      </c>
      <c r="D273" s="543">
        <v>251</v>
      </c>
      <c r="E273" s="543">
        <v>30</v>
      </c>
    </row>
    <row r="274" ht="23.1" customHeight="1" spans="1:5">
      <c r="A274" s="544" t="s">
        <v>586</v>
      </c>
      <c r="B274" s="545" t="s">
        <v>587</v>
      </c>
      <c r="C274" s="543">
        <v>38</v>
      </c>
      <c r="D274" s="543">
        <v>38</v>
      </c>
      <c r="E274" s="543">
        <v>0</v>
      </c>
    </row>
    <row r="275" ht="23.1" customHeight="1" spans="1:5">
      <c r="A275" s="544" t="s">
        <v>588</v>
      </c>
      <c r="B275" s="545" t="s">
        <v>589</v>
      </c>
      <c r="C275" s="543">
        <v>1108</v>
      </c>
      <c r="D275" s="543">
        <v>0</v>
      </c>
      <c r="E275" s="543">
        <v>1108</v>
      </c>
    </row>
    <row r="276" ht="23.1" customHeight="1" spans="1:5">
      <c r="A276" s="544" t="s">
        <v>590</v>
      </c>
      <c r="B276" s="545" t="s">
        <v>591</v>
      </c>
      <c r="C276" s="543">
        <v>1316</v>
      </c>
      <c r="D276" s="543">
        <v>0</v>
      </c>
      <c r="E276" s="543">
        <v>1316</v>
      </c>
    </row>
    <row r="277" ht="23.1" customHeight="1" spans="1:5">
      <c r="A277" s="544" t="s">
        <v>592</v>
      </c>
      <c r="B277" s="545" t="s">
        <v>593</v>
      </c>
      <c r="C277" s="543">
        <v>512</v>
      </c>
      <c r="D277" s="543">
        <v>0</v>
      </c>
      <c r="E277" s="543">
        <v>512</v>
      </c>
    </row>
    <row r="278" ht="23.1" customHeight="1" spans="1:5">
      <c r="A278" s="544" t="s">
        <v>594</v>
      </c>
      <c r="B278" s="545" t="s">
        <v>595</v>
      </c>
      <c r="C278" s="543">
        <v>1718</v>
      </c>
      <c r="D278" s="543">
        <v>161</v>
      </c>
      <c r="E278" s="543">
        <v>1557</v>
      </c>
    </row>
    <row r="279" ht="23.1" customHeight="1" spans="1:5">
      <c r="A279" s="544" t="s">
        <v>596</v>
      </c>
      <c r="B279" s="545" t="s">
        <v>597</v>
      </c>
      <c r="C279" s="543">
        <v>161</v>
      </c>
      <c r="D279" s="543">
        <v>161</v>
      </c>
      <c r="E279" s="543">
        <v>0</v>
      </c>
    </row>
    <row r="280" ht="23.1" customHeight="1" spans="1:5">
      <c r="A280" s="544" t="s">
        <v>598</v>
      </c>
      <c r="B280" s="545" t="s">
        <v>599</v>
      </c>
      <c r="C280" s="543">
        <v>1557</v>
      </c>
      <c r="D280" s="543">
        <v>0</v>
      </c>
      <c r="E280" s="543">
        <v>1557</v>
      </c>
    </row>
    <row r="281" ht="23.1" customHeight="1" spans="1:5">
      <c r="A281" s="544" t="s">
        <v>600</v>
      </c>
      <c r="B281" s="545" t="s">
        <v>601</v>
      </c>
      <c r="C281" s="543">
        <v>13555</v>
      </c>
      <c r="D281" s="543">
        <v>12845</v>
      </c>
      <c r="E281" s="543">
        <v>710</v>
      </c>
    </row>
    <row r="282" ht="23.1" customHeight="1" spans="1:5">
      <c r="A282" s="544" t="s">
        <v>602</v>
      </c>
      <c r="B282" s="545" t="s">
        <v>603</v>
      </c>
      <c r="C282" s="543">
        <v>8139</v>
      </c>
      <c r="D282" s="543">
        <v>8139</v>
      </c>
      <c r="E282" s="543">
        <v>0</v>
      </c>
    </row>
    <row r="283" ht="23.1" customHeight="1" spans="1:5">
      <c r="A283" s="544" t="s">
        <v>604</v>
      </c>
      <c r="B283" s="545" t="s">
        <v>605</v>
      </c>
      <c r="C283" s="543">
        <v>4569</v>
      </c>
      <c r="D283" s="543">
        <v>4569</v>
      </c>
      <c r="E283" s="543">
        <v>0</v>
      </c>
    </row>
    <row r="284" ht="23.1" customHeight="1" spans="1:5">
      <c r="A284" s="544" t="s">
        <v>606</v>
      </c>
      <c r="B284" s="545" t="s">
        <v>607</v>
      </c>
      <c r="C284" s="543">
        <v>847</v>
      </c>
      <c r="D284" s="543">
        <v>137</v>
      </c>
      <c r="E284" s="543">
        <v>710</v>
      </c>
    </row>
    <row r="285" ht="23.1" customHeight="1" spans="1:5">
      <c r="A285" s="544" t="s">
        <v>608</v>
      </c>
      <c r="B285" s="545" t="s">
        <v>609</v>
      </c>
      <c r="C285" s="543">
        <v>204715</v>
      </c>
      <c r="D285" s="543">
        <v>0</v>
      </c>
      <c r="E285" s="543">
        <v>204715</v>
      </c>
    </row>
    <row r="286" ht="23.1" customHeight="1" spans="1:5">
      <c r="A286" s="544" t="s">
        <v>610</v>
      </c>
      <c r="B286" s="545" t="s">
        <v>611</v>
      </c>
      <c r="C286" s="543">
        <v>300</v>
      </c>
      <c r="D286" s="543">
        <v>0</v>
      </c>
      <c r="E286" s="543">
        <v>300</v>
      </c>
    </row>
    <row r="287" ht="23.1" customHeight="1" spans="1:5">
      <c r="A287" s="544" t="s">
        <v>612</v>
      </c>
      <c r="B287" s="545" t="s">
        <v>613</v>
      </c>
      <c r="C287" s="543">
        <v>204415</v>
      </c>
      <c r="D287" s="543">
        <v>0</v>
      </c>
      <c r="E287" s="543">
        <v>204415</v>
      </c>
    </row>
    <row r="288" ht="23.1" customHeight="1" spans="1:5">
      <c r="A288" s="544" t="s">
        <v>614</v>
      </c>
      <c r="B288" s="545" t="s">
        <v>615</v>
      </c>
      <c r="C288" s="543">
        <v>272</v>
      </c>
      <c r="D288" s="543">
        <v>0</v>
      </c>
      <c r="E288" s="543">
        <v>272</v>
      </c>
    </row>
    <row r="289" ht="23.1" customHeight="1" spans="1:5">
      <c r="A289" s="544" t="s">
        <v>616</v>
      </c>
      <c r="B289" s="545" t="s">
        <v>617</v>
      </c>
      <c r="C289" s="543">
        <v>272</v>
      </c>
      <c r="D289" s="543">
        <v>0</v>
      </c>
      <c r="E289" s="543">
        <v>272</v>
      </c>
    </row>
    <row r="290" ht="23.1" customHeight="1" spans="1:5">
      <c r="A290" s="544" t="s">
        <v>618</v>
      </c>
      <c r="B290" s="545" t="s">
        <v>619</v>
      </c>
      <c r="C290" s="543">
        <v>955</v>
      </c>
      <c r="D290" s="543">
        <v>758</v>
      </c>
      <c r="E290" s="543">
        <v>198</v>
      </c>
    </row>
    <row r="291" ht="23.1" customHeight="1" spans="1:5">
      <c r="A291" s="544" t="s">
        <v>620</v>
      </c>
      <c r="B291" s="545" t="s">
        <v>133</v>
      </c>
      <c r="C291" s="543">
        <v>707</v>
      </c>
      <c r="D291" s="543">
        <v>644</v>
      </c>
      <c r="E291" s="543">
        <v>64</v>
      </c>
    </row>
    <row r="292" ht="23.1" customHeight="1" spans="1:5">
      <c r="A292" s="544" t="s">
        <v>621</v>
      </c>
      <c r="B292" s="545" t="s">
        <v>247</v>
      </c>
      <c r="C292" s="543">
        <v>6</v>
      </c>
      <c r="D292" s="543">
        <v>0</v>
      </c>
      <c r="E292" s="543">
        <v>6</v>
      </c>
    </row>
    <row r="293" ht="23.1" customHeight="1" spans="1:5">
      <c r="A293" s="544" t="s">
        <v>622</v>
      </c>
      <c r="B293" s="545" t="s">
        <v>139</v>
      </c>
      <c r="C293" s="543">
        <v>114</v>
      </c>
      <c r="D293" s="543">
        <v>114</v>
      </c>
      <c r="E293" s="543">
        <v>0</v>
      </c>
    </row>
    <row r="294" ht="23.1" customHeight="1" spans="1:5">
      <c r="A294" s="544" t="s">
        <v>623</v>
      </c>
      <c r="B294" s="545" t="s">
        <v>624</v>
      </c>
      <c r="C294" s="543">
        <v>128</v>
      </c>
      <c r="D294" s="543">
        <v>0</v>
      </c>
      <c r="E294" s="543">
        <v>128</v>
      </c>
    </row>
    <row r="295" ht="23.1" customHeight="1" spans="1:5">
      <c r="A295" s="544" t="s">
        <v>625</v>
      </c>
      <c r="B295" s="545" t="s">
        <v>626</v>
      </c>
      <c r="C295" s="543">
        <v>195</v>
      </c>
      <c r="D295" s="543">
        <v>0</v>
      </c>
      <c r="E295" s="543">
        <v>195</v>
      </c>
    </row>
    <row r="296" ht="23.1" customHeight="1" spans="1:5">
      <c r="A296" s="544" t="s">
        <v>627</v>
      </c>
      <c r="B296" s="545" t="s">
        <v>628</v>
      </c>
      <c r="C296" s="543">
        <v>195</v>
      </c>
      <c r="D296" s="543">
        <v>0</v>
      </c>
      <c r="E296" s="543">
        <v>195</v>
      </c>
    </row>
    <row r="297" ht="23.1" customHeight="1" spans="1:5">
      <c r="A297" s="544" t="s">
        <v>629</v>
      </c>
      <c r="B297" s="545" t="s">
        <v>25</v>
      </c>
      <c r="C297" s="543">
        <v>2748</v>
      </c>
      <c r="D297" s="543">
        <v>2014</v>
      </c>
      <c r="E297" s="543">
        <v>735</v>
      </c>
    </row>
    <row r="298" ht="23.1" customHeight="1" spans="1:5">
      <c r="A298" s="544" t="s">
        <v>630</v>
      </c>
      <c r="B298" s="545" t="s">
        <v>631</v>
      </c>
      <c r="C298" s="543">
        <v>1140</v>
      </c>
      <c r="D298" s="543">
        <v>636</v>
      </c>
      <c r="E298" s="543">
        <v>505</v>
      </c>
    </row>
    <row r="299" ht="23.1" customHeight="1" spans="1:5">
      <c r="A299" s="544" t="s">
        <v>632</v>
      </c>
      <c r="B299" s="545" t="s">
        <v>633</v>
      </c>
      <c r="C299" s="543">
        <v>636</v>
      </c>
      <c r="D299" s="543">
        <v>636</v>
      </c>
      <c r="E299" s="543">
        <v>0</v>
      </c>
    </row>
    <row r="300" ht="23.1" customHeight="1" spans="1:5">
      <c r="A300" s="544" t="s">
        <v>634</v>
      </c>
      <c r="B300" s="545" t="s">
        <v>635</v>
      </c>
      <c r="C300" s="543">
        <v>505</v>
      </c>
      <c r="D300" s="543">
        <v>0</v>
      </c>
      <c r="E300" s="543">
        <v>505</v>
      </c>
    </row>
    <row r="301" ht="23.1" customHeight="1" spans="1:5">
      <c r="A301" s="544" t="s">
        <v>636</v>
      </c>
      <c r="B301" s="545" t="s">
        <v>637</v>
      </c>
      <c r="C301" s="543">
        <v>77</v>
      </c>
      <c r="D301" s="543">
        <v>0</v>
      </c>
      <c r="E301" s="543">
        <v>77</v>
      </c>
    </row>
    <row r="302" ht="23.1" customHeight="1" spans="1:5">
      <c r="A302" s="544" t="s">
        <v>638</v>
      </c>
      <c r="B302" s="545" t="s">
        <v>639</v>
      </c>
      <c r="C302" s="543">
        <v>77</v>
      </c>
      <c r="D302" s="543">
        <v>0</v>
      </c>
      <c r="E302" s="543">
        <v>77</v>
      </c>
    </row>
    <row r="303" ht="23.1" customHeight="1" spans="1:5">
      <c r="A303" s="544" t="s">
        <v>640</v>
      </c>
      <c r="B303" s="545" t="s">
        <v>641</v>
      </c>
      <c r="C303" s="543">
        <v>48</v>
      </c>
      <c r="D303" s="543">
        <v>0</v>
      </c>
      <c r="E303" s="543">
        <v>48</v>
      </c>
    </row>
    <row r="304" ht="23.1" customHeight="1" spans="1:5">
      <c r="A304" s="544" t="s">
        <v>642</v>
      </c>
      <c r="B304" s="545" t="s">
        <v>643</v>
      </c>
      <c r="C304" s="543">
        <v>48</v>
      </c>
      <c r="D304" s="543">
        <v>0</v>
      </c>
      <c r="E304" s="543">
        <v>48</v>
      </c>
    </row>
    <row r="305" ht="23.1" customHeight="1" spans="1:5">
      <c r="A305" s="544" t="s">
        <v>644</v>
      </c>
      <c r="B305" s="545" t="s">
        <v>645</v>
      </c>
      <c r="C305" s="543">
        <v>1483</v>
      </c>
      <c r="D305" s="543">
        <v>1378</v>
      </c>
      <c r="E305" s="543">
        <v>105</v>
      </c>
    </row>
    <row r="306" ht="23.1" customHeight="1" spans="1:5">
      <c r="A306" s="544" t="s">
        <v>646</v>
      </c>
      <c r="B306" s="545" t="s">
        <v>647</v>
      </c>
      <c r="C306" s="543">
        <v>1378</v>
      </c>
      <c r="D306" s="543">
        <v>1378</v>
      </c>
      <c r="E306" s="543">
        <v>0</v>
      </c>
    </row>
    <row r="307" ht="23.1" customHeight="1" spans="1:5">
      <c r="A307" s="544" t="s">
        <v>648</v>
      </c>
      <c r="B307" s="545" t="s">
        <v>649</v>
      </c>
      <c r="C307" s="543">
        <v>105</v>
      </c>
      <c r="D307" s="543">
        <v>0</v>
      </c>
      <c r="E307" s="543">
        <v>105</v>
      </c>
    </row>
    <row r="308" ht="23.1" customHeight="1" spans="1:5">
      <c r="A308" s="544" t="s">
        <v>650</v>
      </c>
      <c r="B308" s="545" t="s">
        <v>27</v>
      </c>
      <c r="C308" s="543">
        <v>23224</v>
      </c>
      <c r="D308" s="543">
        <v>9379</v>
      </c>
      <c r="E308" s="543">
        <v>13845</v>
      </c>
    </row>
    <row r="309" ht="23.1" customHeight="1" spans="1:5">
      <c r="A309" s="544" t="s">
        <v>651</v>
      </c>
      <c r="B309" s="545" t="s">
        <v>652</v>
      </c>
      <c r="C309" s="543">
        <v>11470</v>
      </c>
      <c r="D309" s="543">
        <v>3925</v>
      </c>
      <c r="E309" s="543">
        <v>7545</v>
      </c>
    </row>
    <row r="310" ht="23.1" customHeight="1" spans="1:5">
      <c r="A310" s="544" t="s">
        <v>653</v>
      </c>
      <c r="B310" s="545" t="s">
        <v>133</v>
      </c>
      <c r="C310" s="543">
        <v>1313</v>
      </c>
      <c r="D310" s="543">
        <v>1313</v>
      </c>
      <c r="E310" s="543">
        <v>0</v>
      </c>
    </row>
    <row r="311" ht="23.1" customHeight="1" spans="1:5">
      <c r="A311" s="544" t="s">
        <v>654</v>
      </c>
      <c r="B311" s="545" t="s">
        <v>135</v>
      </c>
      <c r="C311" s="543">
        <v>4818</v>
      </c>
      <c r="D311" s="543">
        <v>1284</v>
      </c>
      <c r="E311" s="543">
        <v>3534</v>
      </c>
    </row>
    <row r="312" ht="23.1" customHeight="1" spans="1:5">
      <c r="A312" s="544" t="s">
        <v>655</v>
      </c>
      <c r="B312" s="545" t="s">
        <v>656</v>
      </c>
      <c r="C312" s="543">
        <v>1132</v>
      </c>
      <c r="D312" s="543">
        <v>1088</v>
      </c>
      <c r="E312" s="543">
        <v>43</v>
      </c>
    </row>
    <row r="313" ht="23.1" customHeight="1" spans="1:5">
      <c r="A313" s="544" t="s">
        <v>657</v>
      </c>
      <c r="B313" s="545" t="s">
        <v>658</v>
      </c>
      <c r="C313" s="543">
        <v>332</v>
      </c>
      <c r="D313" s="543">
        <v>0</v>
      </c>
      <c r="E313" s="543">
        <v>332</v>
      </c>
    </row>
    <row r="314" ht="23.1" customHeight="1" spans="1:5">
      <c r="A314" s="544" t="s">
        <v>659</v>
      </c>
      <c r="B314" s="545" t="s">
        <v>660</v>
      </c>
      <c r="C314" s="543">
        <v>696</v>
      </c>
      <c r="D314" s="543">
        <v>110</v>
      </c>
      <c r="E314" s="543">
        <v>586</v>
      </c>
    </row>
    <row r="315" ht="23.1" customHeight="1" spans="1:5">
      <c r="A315" s="544">
        <v>2120109</v>
      </c>
      <c r="B315" s="545" t="s">
        <v>661</v>
      </c>
      <c r="C315" s="543">
        <v>556</v>
      </c>
      <c r="D315" s="543">
        <v>0</v>
      </c>
      <c r="E315" s="543">
        <v>556</v>
      </c>
    </row>
    <row r="316" ht="23.1" customHeight="1" spans="1:5">
      <c r="A316" s="544" t="s">
        <v>662</v>
      </c>
      <c r="B316" s="545" t="s">
        <v>663</v>
      </c>
      <c r="C316" s="543">
        <v>2623</v>
      </c>
      <c r="D316" s="543">
        <v>129</v>
      </c>
      <c r="E316" s="543">
        <v>2494</v>
      </c>
    </row>
    <row r="317" ht="23.1" customHeight="1" spans="1:5">
      <c r="A317" s="544" t="s">
        <v>664</v>
      </c>
      <c r="B317" s="545" t="s">
        <v>665</v>
      </c>
      <c r="C317" s="543">
        <v>2657</v>
      </c>
      <c r="D317" s="543">
        <v>2553</v>
      </c>
      <c r="E317" s="543">
        <v>104</v>
      </c>
    </row>
    <row r="318" ht="23.1" customHeight="1" spans="1:5">
      <c r="A318" s="544" t="s">
        <v>666</v>
      </c>
      <c r="B318" s="545" t="s">
        <v>667</v>
      </c>
      <c r="C318" s="543">
        <v>2657</v>
      </c>
      <c r="D318" s="543">
        <v>2553</v>
      </c>
      <c r="E318" s="543">
        <v>104</v>
      </c>
    </row>
    <row r="319" ht="23.1" customHeight="1" spans="1:5">
      <c r="A319" s="544" t="s">
        <v>668</v>
      </c>
      <c r="B319" s="545" t="s">
        <v>669</v>
      </c>
      <c r="C319" s="543">
        <v>9097</v>
      </c>
      <c r="D319" s="543">
        <v>2901</v>
      </c>
      <c r="E319" s="543">
        <v>6196</v>
      </c>
    </row>
    <row r="320" ht="23.1" customHeight="1" spans="1:5">
      <c r="A320" s="544" t="s">
        <v>670</v>
      </c>
      <c r="B320" s="545" t="s">
        <v>671</v>
      </c>
      <c r="C320" s="543">
        <v>9097</v>
      </c>
      <c r="D320" s="543">
        <v>2901</v>
      </c>
      <c r="E320" s="543">
        <v>6196</v>
      </c>
    </row>
    <row r="321" ht="23.1" customHeight="1" spans="1:5">
      <c r="A321" s="544" t="s">
        <v>672</v>
      </c>
      <c r="B321" s="545" t="s">
        <v>29</v>
      </c>
      <c r="C321" s="543">
        <v>36505</v>
      </c>
      <c r="D321" s="543">
        <v>10533</v>
      </c>
      <c r="E321" s="543">
        <v>25972</v>
      </c>
    </row>
    <row r="322" ht="23.1" customHeight="1" spans="1:5">
      <c r="A322" s="544" t="s">
        <v>673</v>
      </c>
      <c r="B322" s="545" t="s">
        <v>674</v>
      </c>
      <c r="C322" s="543">
        <v>6078</v>
      </c>
      <c r="D322" s="543">
        <v>5694</v>
      </c>
      <c r="E322" s="543">
        <v>384</v>
      </c>
    </row>
    <row r="323" ht="23.1" customHeight="1" spans="1:5">
      <c r="A323" s="544" t="s">
        <v>675</v>
      </c>
      <c r="B323" s="545" t="s">
        <v>133</v>
      </c>
      <c r="C323" s="543">
        <v>2187</v>
      </c>
      <c r="D323" s="543">
        <v>2187</v>
      </c>
      <c r="E323" s="543">
        <v>0</v>
      </c>
    </row>
    <row r="324" ht="23.1" customHeight="1" spans="1:5">
      <c r="A324" s="544" t="s">
        <v>676</v>
      </c>
      <c r="B324" s="545" t="s">
        <v>135</v>
      </c>
      <c r="C324" s="543">
        <v>16</v>
      </c>
      <c r="D324" s="543">
        <v>0</v>
      </c>
      <c r="E324" s="543">
        <v>16</v>
      </c>
    </row>
    <row r="325" ht="23.1" customHeight="1" spans="1:5">
      <c r="A325" s="544" t="s">
        <v>677</v>
      </c>
      <c r="B325" s="545" t="s">
        <v>139</v>
      </c>
      <c r="C325" s="543">
        <v>3506</v>
      </c>
      <c r="D325" s="543">
        <v>3506</v>
      </c>
      <c r="E325" s="543">
        <v>0</v>
      </c>
    </row>
    <row r="326" ht="23.1" customHeight="1" spans="1:5">
      <c r="A326" s="544" t="s">
        <v>678</v>
      </c>
      <c r="B326" s="545" t="s">
        <v>679</v>
      </c>
      <c r="C326" s="543">
        <v>26</v>
      </c>
      <c r="D326" s="543">
        <v>0</v>
      </c>
      <c r="E326" s="543">
        <v>26</v>
      </c>
    </row>
    <row r="327" ht="23.1" customHeight="1" spans="1:5">
      <c r="A327" s="544" t="s">
        <v>680</v>
      </c>
      <c r="B327" s="545" t="s">
        <v>681</v>
      </c>
      <c r="C327" s="543">
        <v>308</v>
      </c>
      <c r="D327" s="543">
        <v>0</v>
      </c>
      <c r="E327" s="543">
        <v>308</v>
      </c>
    </row>
    <row r="328" ht="23.1" customHeight="1" spans="1:5">
      <c r="A328" s="544" t="s">
        <v>682</v>
      </c>
      <c r="B328" s="545" t="s">
        <v>683</v>
      </c>
      <c r="C328" s="543">
        <v>34</v>
      </c>
      <c r="D328" s="543">
        <v>0</v>
      </c>
      <c r="E328" s="543">
        <v>34</v>
      </c>
    </row>
    <row r="329" ht="23.1" customHeight="1" spans="1:5">
      <c r="A329" s="544" t="s">
        <v>684</v>
      </c>
      <c r="B329" s="545" t="s">
        <v>685</v>
      </c>
      <c r="C329" s="543">
        <v>1209</v>
      </c>
      <c r="D329" s="543">
        <v>1105</v>
      </c>
      <c r="E329" s="543">
        <v>104</v>
      </c>
    </row>
    <row r="330" ht="23.1" customHeight="1" spans="1:5">
      <c r="A330" s="544" t="s">
        <v>686</v>
      </c>
      <c r="B330" s="545" t="s">
        <v>133</v>
      </c>
      <c r="C330" s="543">
        <v>369</v>
      </c>
      <c r="D330" s="543">
        <v>369</v>
      </c>
      <c r="E330" s="543">
        <v>0</v>
      </c>
    </row>
    <row r="331" ht="23.1" customHeight="1" spans="1:5">
      <c r="A331" s="544" t="s">
        <v>687</v>
      </c>
      <c r="B331" s="545" t="s">
        <v>688</v>
      </c>
      <c r="C331" s="543">
        <v>634</v>
      </c>
      <c r="D331" s="543">
        <v>634</v>
      </c>
      <c r="E331" s="543">
        <v>0</v>
      </c>
    </row>
    <row r="332" ht="23.1" customHeight="1" spans="1:5">
      <c r="A332" s="544" t="s">
        <v>689</v>
      </c>
      <c r="B332" s="545" t="s">
        <v>690</v>
      </c>
      <c r="C332" s="543">
        <v>102</v>
      </c>
      <c r="D332" s="543">
        <v>102</v>
      </c>
      <c r="E332" s="543">
        <v>0</v>
      </c>
    </row>
    <row r="333" ht="23.1" customHeight="1" spans="1:5">
      <c r="A333" s="544" t="s">
        <v>691</v>
      </c>
      <c r="B333" s="545" t="s">
        <v>692</v>
      </c>
      <c r="C333" s="543">
        <v>99</v>
      </c>
      <c r="D333" s="543">
        <v>0</v>
      </c>
      <c r="E333" s="543">
        <v>99</v>
      </c>
    </row>
    <row r="334" ht="23.1" customHeight="1" spans="1:5">
      <c r="A334" s="544" t="s">
        <v>693</v>
      </c>
      <c r="B334" s="545" t="s">
        <v>694</v>
      </c>
      <c r="C334" s="543">
        <v>5</v>
      </c>
      <c r="D334" s="543">
        <v>0</v>
      </c>
      <c r="E334" s="543">
        <v>5</v>
      </c>
    </row>
    <row r="335" ht="23.1" customHeight="1" spans="1:5">
      <c r="A335" s="544" t="s">
        <v>695</v>
      </c>
      <c r="B335" s="545" t="s">
        <v>696</v>
      </c>
      <c r="C335" s="543">
        <v>9395</v>
      </c>
      <c r="D335" s="543">
        <v>3734</v>
      </c>
      <c r="E335" s="543">
        <v>5661</v>
      </c>
    </row>
    <row r="336" ht="23.1" customHeight="1" spans="1:5">
      <c r="A336" s="544" t="s">
        <v>697</v>
      </c>
      <c r="B336" s="545" t="s">
        <v>133</v>
      </c>
      <c r="C336" s="543">
        <v>899</v>
      </c>
      <c r="D336" s="543">
        <v>899</v>
      </c>
      <c r="E336" s="543">
        <v>0</v>
      </c>
    </row>
    <row r="337" ht="23.1" customHeight="1" spans="1:5">
      <c r="A337" s="544" t="s">
        <v>698</v>
      </c>
      <c r="B337" s="545" t="s">
        <v>135</v>
      </c>
      <c r="C337" s="543">
        <v>132</v>
      </c>
      <c r="D337" s="543">
        <v>0</v>
      </c>
      <c r="E337" s="543">
        <v>132</v>
      </c>
    </row>
    <row r="338" ht="23.1" customHeight="1" spans="1:5">
      <c r="A338" s="544" t="s">
        <v>699</v>
      </c>
      <c r="B338" s="545" t="s">
        <v>700</v>
      </c>
      <c r="C338" s="543">
        <v>159</v>
      </c>
      <c r="D338" s="543">
        <v>159</v>
      </c>
      <c r="E338" s="543">
        <v>0</v>
      </c>
    </row>
    <row r="339" ht="23.1" customHeight="1" spans="1:5">
      <c r="A339" s="544" t="s">
        <v>701</v>
      </c>
      <c r="B339" s="545" t="s">
        <v>702</v>
      </c>
      <c r="C339" s="543">
        <v>2610</v>
      </c>
      <c r="D339" s="543">
        <v>0</v>
      </c>
      <c r="E339" s="543">
        <v>2610</v>
      </c>
    </row>
    <row r="340" ht="23.1" customHeight="1" spans="1:5">
      <c r="A340" s="544" t="s">
        <v>703</v>
      </c>
      <c r="B340" s="545" t="s">
        <v>704</v>
      </c>
      <c r="C340" s="543">
        <v>1000</v>
      </c>
      <c r="D340" s="543">
        <v>0</v>
      </c>
      <c r="E340" s="543">
        <v>1000</v>
      </c>
    </row>
    <row r="341" ht="23.1" customHeight="1" spans="1:5">
      <c r="A341" s="544" t="s">
        <v>705</v>
      </c>
      <c r="B341" s="545" t="s">
        <v>706</v>
      </c>
      <c r="C341" s="543">
        <v>664</v>
      </c>
      <c r="D341" s="543">
        <v>0</v>
      </c>
      <c r="E341" s="543">
        <v>664</v>
      </c>
    </row>
    <row r="342" ht="23.1" customHeight="1" spans="1:5">
      <c r="A342" s="544" t="s">
        <v>707</v>
      </c>
      <c r="B342" s="545" t="s">
        <v>708</v>
      </c>
      <c r="C342" s="543">
        <v>3306</v>
      </c>
      <c r="D342" s="543">
        <v>2457</v>
      </c>
      <c r="E342" s="543">
        <v>849</v>
      </c>
    </row>
    <row r="343" ht="23.1" customHeight="1" spans="1:5">
      <c r="A343" s="544" t="s">
        <v>709</v>
      </c>
      <c r="B343" s="545" t="s">
        <v>710</v>
      </c>
      <c r="C343" s="543">
        <v>219</v>
      </c>
      <c r="D343" s="543">
        <v>219</v>
      </c>
      <c r="E343" s="543">
        <v>0</v>
      </c>
    </row>
    <row r="344" ht="23.1" customHeight="1" spans="1:5">
      <c r="A344" s="544" t="s">
        <v>711</v>
      </c>
      <c r="B344" s="545" t="s">
        <v>712</v>
      </c>
      <c r="C344" s="543">
        <v>406</v>
      </c>
      <c r="D344" s="543">
        <v>0</v>
      </c>
      <c r="E344" s="543">
        <v>406</v>
      </c>
    </row>
    <row r="345" ht="23.1" customHeight="1" spans="1:5">
      <c r="A345" s="544" t="s">
        <v>713</v>
      </c>
      <c r="B345" s="545" t="s">
        <v>714</v>
      </c>
      <c r="C345" s="543">
        <v>15329</v>
      </c>
      <c r="D345" s="543">
        <v>0</v>
      </c>
      <c r="E345" s="543">
        <v>15329</v>
      </c>
    </row>
    <row r="346" ht="23.1" customHeight="1" spans="1:5">
      <c r="A346" s="544" t="s">
        <v>715</v>
      </c>
      <c r="B346" s="545" t="s">
        <v>716</v>
      </c>
      <c r="C346" s="543">
        <v>15329</v>
      </c>
      <c r="D346" s="543">
        <v>0</v>
      </c>
      <c r="E346" s="543">
        <v>15329</v>
      </c>
    </row>
    <row r="347" ht="23.1" customHeight="1" spans="1:5">
      <c r="A347" s="544" t="s">
        <v>717</v>
      </c>
      <c r="B347" s="545" t="s">
        <v>718</v>
      </c>
      <c r="C347" s="543">
        <v>3200</v>
      </c>
      <c r="D347" s="543">
        <v>0</v>
      </c>
      <c r="E347" s="543">
        <v>3200</v>
      </c>
    </row>
    <row r="348" ht="23.1" customHeight="1" spans="1:5">
      <c r="A348" s="544" t="s">
        <v>719</v>
      </c>
      <c r="B348" s="545" t="s">
        <v>720</v>
      </c>
      <c r="C348" s="543">
        <v>3200</v>
      </c>
      <c r="D348" s="543">
        <v>0</v>
      </c>
      <c r="E348" s="543">
        <v>3200</v>
      </c>
    </row>
    <row r="349" ht="23.1" customHeight="1" spans="1:5">
      <c r="A349" s="544" t="s">
        <v>721</v>
      </c>
      <c r="B349" s="545" t="s">
        <v>722</v>
      </c>
      <c r="C349" s="543">
        <v>1294</v>
      </c>
      <c r="D349" s="543">
        <v>0</v>
      </c>
      <c r="E349" s="543">
        <v>1294</v>
      </c>
    </row>
    <row r="350" ht="23.1" customHeight="1" spans="1:5">
      <c r="A350" s="544" t="s">
        <v>723</v>
      </c>
      <c r="B350" s="545" t="s">
        <v>724</v>
      </c>
      <c r="C350" s="543">
        <v>91</v>
      </c>
      <c r="D350" s="543">
        <v>0</v>
      </c>
      <c r="E350" s="543">
        <v>91</v>
      </c>
    </row>
    <row r="351" ht="23.1" customHeight="1" spans="1:5">
      <c r="A351" s="544" t="s">
        <v>725</v>
      </c>
      <c r="B351" s="545" t="s">
        <v>726</v>
      </c>
      <c r="C351" s="543">
        <v>1203</v>
      </c>
      <c r="D351" s="543">
        <v>0</v>
      </c>
      <c r="E351" s="543">
        <v>1203</v>
      </c>
    </row>
    <row r="352" ht="23.1" customHeight="1" spans="1:5">
      <c r="A352" s="544" t="s">
        <v>727</v>
      </c>
      <c r="B352" s="545" t="s">
        <v>31</v>
      </c>
      <c r="C352" s="543">
        <v>10407</v>
      </c>
      <c r="D352" s="543">
        <v>680</v>
      </c>
      <c r="E352" s="543">
        <v>9727</v>
      </c>
    </row>
    <row r="353" ht="23.1" customHeight="1" spans="1:5">
      <c r="A353" s="544" t="s">
        <v>728</v>
      </c>
      <c r="B353" s="545" t="s">
        <v>729</v>
      </c>
      <c r="C353" s="543">
        <v>9739</v>
      </c>
      <c r="D353" s="543">
        <v>680</v>
      </c>
      <c r="E353" s="543">
        <v>9059</v>
      </c>
    </row>
    <row r="354" ht="23.1" customHeight="1" spans="1:5">
      <c r="A354" s="544" t="s">
        <v>730</v>
      </c>
      <c r="B354" s="545" t="s">
        <v>133</v>
      </c>
      <c r="C354" s="543">
        <v>652</v>
      </c>
      <c r="D354" s="543">
        <v>652</v>
      </c>
      <c r="E354" s="543">
        <v>0</v>
      </c>
    </row>
    <row r="355" ht="23.1" customHeight="1" spans="1:5">
      <c r="A355" s="544" t="s">
        <v>731</v>
      </c>
      <c r="B355" s="545" t="s">
        <v>732</v>
      </c>
      <c r="C355" s="543">
        <v>6952</v>
      </c>
      <c r="D355" s="543">
        <v>0</v>
      </c>
      <c r="E355" s="543">
        <v>6952</v>
      </c>
    </row>
    <row r="356" ht="23.1" customHeight="1" spans="1:5">
      <c r="A356" s="544" t="s">
        <v>733</v>
      </c>
      <c r="B356" s="545" t="s">
        <v>734</v>
      </c>
      <c r="C356" s="543">
        <v>952</v>
      </c>
      <c r="D356" s="543">
        <v>0</v>
      </c>
      <c r="E356" s="543">
        <v>952</v>
      </c>
    </row>
    <row r="357" ht="23.1" customHeight="1" spans="1:5">
      <c r="A357" s="544" t="s">
        <v>735</v>
      </c>
      <c r="B357" s="545" t="s">
        <v>736</v>
      </c>
      <c r="C357" s="543">
        <v>5</v>
      </c>
      <c r="D357" s="543">
        <v>0</v>
      </c>
      <c r="E357" s="543">
        <v>5</v>
      </c>
    </row>
    <row r="358" ht="23.1" customHeight="1" spans="1:5">
      <c r="A358" s="544" t="s">
        <v>737</v>
      </c>
      <c r="B358" s="545" t="s">
        <v>738</v>
      </c>
      <c r="C358" s="543">
        <v>28</v>
      </c>
      <c r="D358" s="543">
        <v>28</v>
      </c>
      <c r="E358" s="543">
        <v>0</v>
      </c>
    </row>
    <row r="359" ht="23.1" customHeight="1" spans="1:5">
      <c r="A359" s="544" t="s">
        <v>739</v>
      </c>
      <c r="B359" s="545" t="s">
        <v>740</v>
      </c>
      <c r="C359" s="543">
        <v>1151</v>
      </c>
      <c r="D359" s="543">
        <v>0</v>
      </c>
      <c r="E359" s="543">
        <v>1151</v>
      </c>
    </row>
    <row r="360" ht="23.1" customHeight="1" spans="1:5">
      <c r="A360" s="544" t="s">
        <v>741</v>
      </c>
      <c r="B360" s="545" t="s">
        <v>742</v>
      </c>
      <c r="C360" s="543">
        <v>40</v>
      </c>
      <c r="D360" s="543">
        <v>0</v>
      </c>
      <c r="E360" s="543">
        <v>40</v>
      </c>
    </row>
    <row r="361" ht="23.1" customHeight="1" spans="1:5">
      <c r="A361" s="544" t="s">
        <v>743</v>
      </c>
      <c r="B361" s="545" t="s">
        <v>135</v>
      </c>
      <c r="C361" s="543">
        <v>40</v>
      </c>
      <c r="D361" s="543">
        <v>0</v>
      </c>
      <c r="E361" s="543">
        <v>40</v>
      </c>
    </row>
    <row r="362" ht="23.1" customHeight="1" spans="1:5">
      <c r="A362" s="544" t="s">
        <v>744</v>
      </c>
      <c r="B362" s="545" t="s">
        <v>745</v>
      </c>
      <c r="C362" s="543">
        <v>628</v>
      </c>
      <c r="D362" s="543">
        <v>0</v>
      </c>
      <c r="E362" s="543">
        <v>628</v>
      </c>
    </row>
    <row r="363" ht="23.1" customHeight="1" spans="1:5">
      <c r="A363" s="544" t="s">
        <v>746</v>
      </c>
      <c r="B363" s="545" t="s">
        <v>747</v>
      </c>
      <c r="C363" s="543">
        <v>628</v>
      </c>
      <c r="D363" s="543">
        <v>0</v>
      </c>
      <c r="E363" s="543">
        <v>628</v>
      </c>
    </row>
    <row r="364" ht="23.1" customHeight="1" spans="1:5">
      <c r="A364" s="544" t="s">
        <v>748</v>
      </c>
      <c r="B364" s="545" t="s">
        <v>33</v>
      </c>
      <c r="C364" s="543">
        <v>1706</v>
      </c>
      <c r="D364" s="543">
        <v>1706</v>
      </c>
      <c r="E364" s="543">
        <v>0</v>
      </c>
    </row>
    <row r="365" ht="23.1" customHeight="1" spans="1:5">
      <c r="A365" s="544" t="s">
        <v>749</v>
      </c>
      <c r="B365" s="545" t="s">
        <v>750</v>
      </c>
      <c r="C365" s="543">
        <v>274</v>
      </c>
      <c r="D365" s="543">
        <v>274</v>
      </c>
      <c r="E365" s="543">
        <v>0</v>
      </c>
    </row>
    <row r="366" ht="23.1" customHeight="1" spans="1:5">
      <c r="A366" s="544" t="s">
        <v>751</v>
      </c>
      <c r="B366" s="545" t="s">
        <v>752</v>
      </c>
      <c r="C366" s="543">
        <v>274</v>
      </c>
      <c r="D366" s="543">
        <v>274</v>
      </c>
      <c r="E366" s="543">
        <v>0</v>
      </c>
    </row>
    <row r="367" ht="23.1" customHeight="1" spans="1:5">
      <c r="A367" s="544" t="s">
        <v>753</v>
      </c>
      <c r="B367" s="545" t="s">
        <v>754</v>
      </c>
      <c r="C367" s="543">
        <v>1005</v>
      </c>
      <c r="D367" s="543">
        <v>1005</v>
      </c>
      <c r="E367" s="543">
        <v>0</v>
      </c>
    </row>
    <row r="368" ht="23.1" customHeight="1" spans="1:5">
      <c r="A368" s="544" t="s">
        <v>755</v>
      </c>
      <c r="B368" s="545" t="s">
        <v>133</v>
      </c>
      <c r="C368" s="543">
        <v>632</v>
      </c>
      <c r="D368" s="543">
        <v>632</v>
      </c>
      <c r="E368" s="543">
        <v>0</v>
      </c>
    </row>
    <row r="369" ht="23.1" customHeight="1" spans="1:5">
      <c r="A369" s="544" t="s">
        <v>756</v>
      </c>
      <c r="B369" s="545" t="s">
        <v>757</v>
      </c>
      <c r="C369" s="543">
        <v>373</v>
      </c>
      <c r="D369" s="543">
        <v>373</v>
      </c>
      <c r="E369" s="543">
        <v>0</v>
      </c>
    </row>
    <row r="370" ht="23.1" customHeight="1" spans="1:5">
      <c r="A370" s="544" t="s">
        <v>758</v>
      </c>
      <c r="B370" s="545" t="s">
        <v>759</v>
      </c>
      <c r="C370" s="543">
        <v>426</v>
      </c>
      <c r="D370" s="543">
        <v>426</v>
      </c>
      <c r="E370" s="543">
        <v>0</v>
      </c>
    </row>
    <row r="371" ht="23.1" customHeight="1" spans="1:5">
      <c r="A371" s="544" t="s">
        <v>760</v>
      </c>
      <c r="B371" s="545" t="s">
        <v>133</v>
      </c>
      <c r="C371" s="543">
        <v>426</v>
      </c>
      <c r="D371" s="543">
        <v>426</v>
      </c>
      <c r="E371" s="543">
        <v>0</v>
      </c>
    </row>
    <row r="372" ht="23.1" customHeight="1" spans="1:5">
      <c r="A372" s="544" t="s">
        <v>761</v>
      </c>
      <c r="B372" s="545" t="s">
        <v>35</v>
      </c>
      <c r="C372" s="543">
        <v>1886</v>
      </c>
      <c r="D372" s="543">
        <v>586</v>
      </c>
      <c r="E372" s="543">
        <v>1300</v>
      </c>
    </row>
    <row r="373" ht="23.1" customHeight="1" spans="1:5">
      <c r="A373" s="544" t="s">
        <v>762</v>
      </c>
      <c r="B373" s="545" t="s">
        <v>763</v>
      </c>
      <c r="C373" s="543">
        <v>524</v>
      </c>
      <c r="D373" s="543">
        <v>524</v>
      </c>
      <c r="E373" s="543">
        <v>0</v>
      </c>
    </row>
    <row r="374" ht="23.1" customHeight="1" spans="1:5">
      <c r="A374" s="544" t="s">
        <v>764</v>
      </c>
      <c r="B374" s="545" t="s">
        <v>133</v>
      </c>
      <c r="C374" s="543">
        <v>453</v>
      </c>
      <c r="D374" s="543">
        <v>453</v>
      </c>
      <c r="E374" s="543">
        <v>0</v>
      </c>
    </row>
    <row r="375" ht="23.1" customHeight="1" spans="1:5">
      <c r="A375" s="544" t="s">
        <v>765</v>
      </c>
      <c r="B375" s="545" t="s">
        <v>139</v>
      </c>
      <c r="C375" s="543">
        <v>70</v>
      </c>
      <c r="D375" s="543">
        <v>70</v>
      </c>
      <c r="E375" s="543">
        <v>0</v>
      </c>
    </row>
    <row r="376" ht="23.1" customHeight="1" spans="1:5">
      <c r="A376" s="544" t="s">
        <v>766</v>
      </c>
      <c r="B376" s="545" t="s">
        <v>767</v>
      </c>
      <c r="C376" s="543">
        <v>1362</v>
      </c>
      <c r="D376" s="543">
        <v>62</v>
      </c>
      <c r="E376" s="543">
        <v>1300</v>
      </c>
    </row>
    <row r="377" ht="23.1" customHeight="1" spans="1:5">
      <c r="A377" s="544" t="s">
        <v>768</v>
      </c>
      <c r="B377" s="545" t="s">
        <v>769</v>
      </c>
      <c r="C377" s="543">
        <v>1362</v>
      </c>
      <c r="D377" s="543">
        <v>62</v>
      </c>
      <c r="E377" s="543">
        <v>1300</v>
      </c>
    </row>
    <row r="378" ht="23.1" customHeight="1" spans="1:5">
      <c r="A378" s="544" t="s">
        <v>770</v>
      </c>
      <c r="B378" s="545" t="s">
        <v>39</v>
      </c>
      <c r="C378" s="543">
        <v>10844</v>
      </c>
      <c r="D378" s="543">
        <v>6430</v>
      </c>
      <c r="E378" s="543">
        <v>4415</v>
      </c>
    </row>
    <row r="379" ht="23.1" customHeight="1" spans="1:5">
      <c r="A379" s="544" t="s">
        <v>771</v>
      </c>
      <c r="B379" s="545" t="s">
        <v>772</v>
      </c>
      <c r="C379" s="543">
        <v>10511</v>
      </c>
      <c r="D379" s="543">
        <v>6096</v>
      </c>
      <c r="E379" s="543">
        <v>4415</v>
      </c>
    </row>
    <row r="380" ht="23.1" customHeight="1" spans="1:5">
      <c r="A380" s="544" t="s">
        <v>773</v>
      </c>
      <c r="B380" s="545" t="s">
        <v>133</v>
      </c>
      <c r="C380" s="543">
        <v>4565</v>
      </c>
      <c r="D380" s="543">
        <v>4565</v>
      </c>
      <c r="E380" s="543">
        <v>0</v>
      </c>
    </row>
    <row r="381" ht="23.1" customHeight="1" spans="1:5">
      <c r="A381" s="544" t="s">
        <v>774</v>
      </c>
      <c r="B381" s="545" t="s">
        <v>135</v>
      </c>
      <c r="C381" s="543">
        <v>4415</v>
      </c>
      <c r="D381" s="543">
        <v>0</v>
      </c>
      <c r="E381" s="543">
        <v>4415</v>
      </c>
    </row>
    <row r="382" ht="23.1" customHeight="1" spans="1:5">
      <c r="A382" s="544" t="s">
        <v>775</v>
      </c>
      <c r="B382" s="545" t="s">
        <v>776</v>
      </c>
      <c r="C382" s="543">
        <v>120</v>
      </c>
      <c r="D382" s="543">
        <v>120</v>
      </c>
      <c r="E382" s="543">
        <v>0</v>
      </c>
    </row>
    <row r="383" ht="23.1" customHeight="1" spans="1:5">
      <c r="A383" s="544" t="s">
        <v>777</v>
      </c>
      <c r="B383" s="545" t="s">
        <v>139</v>
      </c>
      <c r="C383" s="543">
        <v>1411</v>
      </c>
      <c r="D383" s="543">
        <v>1411</v>
      </c>
      <c r="E383" s="543">
        <v>0</v>
      </c>
    </row>
    <row r="384" ht="23.1" customHeight="1" spans="1:5">
      <c r="A384" s="544" t="s">
        <v>778</v>
      </c>
      <c r="B384" s="545" t="s">
        <v>779</v>
      </c>
      <c r="C384" s="543">
        <v>334</v>
      </c>
      <c r="D384" s="543">
        <v>334</v>
      </c>
      <c r="E384" s="543">
        <v>0</v>
      </c>
    </row>
    <row r="385" ht="23.1" customHeight="1" spans="1:5">
      <c r="A385" s="544" t="s">
        <v>780</v>
      </c>
      <c r="B385" s="545" t="s">
        <v>781</v>
      </c>
      <c r="C385" s="543">
        <v>334</v>
      </c>
      <c r="D385" s="543">
        <v>334</v>
      </c>
      <c r="E385" s="543">
        <v>0</v>
      </c>
    </row>
    <row r="386" ht="23.1" customHeight="1" spans="1:5">
      <c r="A386" s="544" t="s">
        <v>782</v>
      </c>
      <c r="B386" s="545" t="s">
        <v>41</v>
      </c>
      <c r="C386" s="543">
        <v>38577</v>
      </c>
      <c r="D386" s="543">
        <v>24271</v>
      </c>
      <c r="E386" s="543">
        <v>14305</v>
      </c>
    </row>
    <row r="387" ht="23.1" customHeight="1" spans="1:5">
      <c r="A387" s="544" t="s">
        <v>783</v>
      </c>
      <c r="B387" s="545" t="s">
        <v>784</v>
      </c>
      <c r="C387" s="543">
        <v>13333</v>
      </c>
      <c r="D387" s="543">
        <v>0</v>
      </c>
      <c r="E387" s="543">
        <v>13333</v>
      </c>
    </row>
    <row r="388" ht="23.1" customHeight="1" spans="1:5">
      <c r="A388" s="544" t="s">
        <v>785</v>
      </c>
      <c r="B388" s="545" t="s">
        <v>786</v>
      </c>
      <c r="C388" s="543">
        <v>11190</v>
      </c>
      <c r="D388" s="543">
        <v>0</v>
      </c>
      <c r="E388" s="543">
        <v>11190</v>
      </c>
    </row>
    <row r="389" ht="23.1" customHeight="1" spans="1:5">
      <c r="A389" s="544" t="s">
        <v>787</v>
      </c>
      <c r="B389" s="545" t="s">
        <v>788</v>
      </c>
      <c r="C389" s="543">
        <v>1719</v>
      </c>
      <c r="D389" s="543">
        <v>0</v>
      </c>
      <c r="E389" s="543">
        <v>1719</v>
      </c>
    </row>
    <row r="390" ht="23.1" customHeight="1" spans="1:5">
      <c r="A390" s="544" t="s">
        <v>789</v>
      </c>
      <c r="B390" s="545" t="s">
        <v>790</v>
      </c>
      <c r="C390" s="543">
        <v>424</v>
      </c>
      <c r="D390" s="543">
        <v>0</v>
      </c>
      <c r="E390" s="543">
        <v>424</v>
      </c>
    </row>
    <row r="391" ht="23.1" customHeight="1" spans="1:5">
      <c r="A391" s="544" t="s">
        <v>791</v>
      </c>
      <c r="B391" s="545" t="s">
        <v>792</v>
      </c>
      <c r="C391" s="543">
        <v>23645</v>
      </c>
      <c r="D391" s="543">
        <v>23645</v>
      </c>
      <c r="E391" s="543">
        <v>0</v>
      </c>
    </row>
    <row r="392" ht="23.1" customHeight="1" spans="1:5">
      <c r="A392" s="544" t="s">
        <v>793</v>
      </c>
      <c r="B392" s="545" t="s">
        <v>794</v>
      </c>
      <c r="C392" s="543">
        <v>23645</v>
      </c>
      <c r="D392" s="543">
        <v>23645</v>
      </c>
      <c r="E392" s="543">
        <v>0</v>
      </c>
    </row>
    <row r="393" ht="23.1" customHeight="1" spans="1:5">
      <c r="A393" s="544" t="s">
        <v>795</v>
      </c>
      <c r="B393" s="545" t="s">
        <v>796</v>
      </c>
      <c r="C393" s="543">
        <v>1599</v>
      </c>
      <c r="D393" s="543">
        <v>626</v>
      </c>
      <c r="E393" s="543">
        <v>972</v>
      </c>
    </row>
    <row r="394" ht="23.1" customHeight="1" spans="1:5">
      <c r="A394" s="544" t="s">
        <v>797</v>
      </c>
      <c r="B394" s="545" t="s">
        <v>798</v>
      </c>
      <c r="C394" s="543">
        <v>887</v>
      </c>
      <c r="D394" s="543">
        <v>0</v>
      </c>
      <c r="E394" s="543">
        <v>887</v>
      </c>
    </row>
    <row r="395" ht="23.1" customHeight="1" spans="1:5">
      <c r="A395" s="544" t="s">
        <v>799</v>
      </c>
      <c r="B395" s="545" t="s">
        <v>800</v>
      </c>
      <c r="C395" s="543">
        <v>711</v>
      </c>
      <c r="D395" s="543">
        <v>626</v>
      </c>
      <c r="E395" s="543">
        <v>85</v>
      </c>
    </row>
    <row r="396" ht="23.1" customHeight="1" spans="1:5">
      <c r="A396" s="544" t="s">
        <v>801</v>
      </c>
      <c r="B396" s="545" t="s">
        <v>43</v>
      </c>
      <c r="C396" s="543">
        <v>1944</v>
      </c>
      <c r="D396" s="543">
        <v>843</v>
      </c>
      <c r="E396" s="543">
        <v>1100</v>
      </c>
    </row>
    <row r="397" ht="23.1" customHeight="1" spans="1:5">
      <c r="A397" s="544" t="s">
        <v>802</v>
      </c>
      <c r="B397" s="545" t="s">
        <v>803</v>
      </c>
      <c r="C397" s="543">
        <v>944</v>
      </c>
      <c r="D397" s="543">
        <v>843</v>
      </c>
      <c r="E397" s="543">
        <v>100</v>
      </c>
    </row>
    <row r="398" ht="23.1" customHeight="1" spans="1:5">
      <c r="A398" s="544" t="s">
        <v>804</v>
      </c>
      <c r="B398" s="545" t="s">
        <v>133</v>
      </c>
      <c r="C398" s="543">
        <v>510</v>
      </c>
      <c r="D398" s="543">
        <v>510</v>
      </c>
      <c r="E398" s="543">
        <v>0</v>
      </c>
    </row>
    <row r="399" ht="23.1" customHeight="1" spans="1:5">
      <c r="A399" s="544" t="s">
        <v>805</v>
      </c>
      <c r="B399" s="545" t="s">
        <v>135</v>
      </c>
      <c r="C399" s="543">
        <v>64</v>
      </c>
      <c r="D399" s="543">
        <v>0</v>
      </c>
      <c r="E399" s="543">
        <v>64</v>
      </c>
    </row>
    <row r="400" ht="23.1" customHeight="1" spans="1:5">
      <c r="A400" s="544" t="s">
        <v>806</v>
      </c>
      <c r="B400" s="545" t="s">
        <v>139</v>
      </c>
      <c r="C400" s="543">
        <v>369</v>
      </c>
      <c r="D400" s="543">
        <v>333</v>
      </c>
      <c r="E400" s="543">
        <v>36</v>
      </c>
    </row>
    <row r="401" ht="23.1" customHeight="1" spans="1:5">
      <c r="A401" s="544" t="s">
        <v>807</v>
      </c>
      <c r="B401" s="545" t="s">
        <v>808</v>
      </c>
      <c r="C401" s="543">
        <v>1000</v>
      </c>
      <c r="D401" s="543">
        <v>0</v>
      </c>
      <c r="E401" s="543">
        <v>1000</v>
      </c>
    </row>
    <row r="402" ht="23.1" customHeight="1" spans="1:5">
      <c r="A402" s="544" t="s">
        <v>809</v>
      </c>
      <c r="B402" s="545" t="s">
        <v>810</v>
      </c>
      <c r="C402" s="543">
        <v>1000</v>
      </c>
      <c r="D402" s="543">
        <v>0</v>
      </c>
      <c r="E402" s="543">
        <v>1000</v>
      </c>
    </row>
    <row r="403" ht="23.1" customHeight="1" spans="1:5">
      <c r="A403" s="544" t="s">
        <v>811</v>
      </c>
      <c r="B403" s="545" t="s">
        <v>45</v>
      </c>
      <c r="C403" s="543">
        <v>6242</v>
      </c>
      <c r="D403" s="543">
        <v>1933</v>
      </c>
      <c r="E403" s="543">
        <v>4309</v>
      </c>
    </row>
    <row r="404" ht="23.1" customHeight="1" spans="1:5">
      <c r="A404" s="544" t="s">
        <v>812</v>
      </c>
      <c r="B404" s="545" t="s">
        <v>813</v>
      </c>
      <c r="C404" s="543">
        <v>1953</v>
      </c>
      <c r="D404" s="543">
        <v>1702</v>
      </c>
      <c r="E404" s="543">
        <v>251</v>
      </c>
    </row>
    <row r="405" ht="23.1" customHeight="1" spans="1:5">
      <c r="A405" s="544" t="s">
        <v>814</v>
      </c>
      <c r="B405" s="545" t="s">
        <v>135</v>
      </c>
      <c r="C405" s="543">
        <v>210</v>
      </c>
      <c r="D405" s="543">
        <v>0</v>
      </c>
      <c r="E405" s="543">
        <v>210</v>
      </c>
    </row>
    <row r="406" customHeight="1" spans="1:5">
      <c r="A406" s="544" t="s">
        <v>815</v>
      </c>
      <c r="B406" s="545" t="s">
        <v>816</v>
      </c>
      <c r="C406" s="543">
        <v>1702</v>
      </c>
      <c r="D406" s="543">
        <v>1702</v>
      </c>
      <c r="E406" s="543">
        <v>0</v>
      </c>
    </row>
    <row r="407" customHeight="1" spans="1:5">
      <c r="A407" s="544" t="s">
        <v>817</v>
      </c>
      <c r="B407" s="545" t="s">
        <v>818</v>
      </c>
      <c r="C407" s="543">
        <v>41</v>
      </c>
      <c r="D407" s="543">
        <v>0</v>
      </c>
      <c r="E407" s="543">
        <v>41</v>
      </c>
    </row>
    <row r="408" customHeight="1" spans="1:5">
      <c r="A408" s="544" t="s">
        <v>819</v>
      </c>
      <c r="B408" s="545" t="s">
        <v>820</v>
      </c>
      <c r="C408" s="543">
        <v>4058</v>
      </c>
      <c r="D408" s="543">
        <v>0</v>
      </c>
      <c r="E408" s="543">
        <v>4058</v>
      </c>
    </row>
    <row r="409" customHeight="1" spans="1:5">
      <c r="A409" s="544" t="s">
        <v>821</v>
      </c>
      <c r="B409" s="545" t="s">
        <v>133</v>
      </c>
      <c r="C409" s="543">
        <v>4058</v>
      </c>
      <c r="D409" s="543">
        <v>0</v>
      </c>
      <c r="E409" s="543">
        <v>4058</v>
      </c>
    </row>
    <row r="410" customHeight="1" spans="1:5">
      <c r="A410" s="544" t="s">
        <v>822</v>
      </c>
      <c r="B410" s="545" t="s">
        <v>823</v>
      </c>
      <c r="C410" s="543">
        <v>232</v>
      </c>
      <c r="D410" s="543">
        <v>232</v>
      </c>
      <c r="E410" s="543">
        <v>0</v>
      </c>
    </row>
    <row r="411" customHeight="1" spans="1:5">
      <c r="A411" s="544" t="s">
        <v>824</v>
      </c>
      <c r="B411" s="545" t="s">
        <v>133</v>
      </c>
      <c r="C411" s="543">
        <v>227</v>
      </c>
      <c r="D411" s="543">
        <v>227</v>
      </c>
      <c r="E411" s="543">
        <v>0</v>
      </c>
    </row>
    <row r="412" customHeight="1" spans="1:5">
      <c r="A412" s="544" t="s">
        <v>825</v>
      </c>
      <c r="B412" s="545" t="s">
        <v>826</v>
      </c>
      <c r="C412" s="543">
        <v>5</v>
      </c>
      <c r="D412" s="543">
        <v>5</v>
      </c>
      <c r="E412" s="543">
        <v>0</v>
      </c>
    </row>
    <row r="413" customHeight="1" spans="1:5">
      <c r="A413" s="544" t="s">
        <v>827</v>
      </c>
      <c r="B413" s="545" t="s">
        <v>47</v>
      </c>
      <c r="C413" s="543">
        <v>10000</v>
      </c>
      <c r="D413" s="543">
        <v>0</v>
      </c>
      <c r="E413" s="543">
        <v>10000</v>
      </c>
    </row>
    <row r="414" customHeight="1" spans="1:5">
      <c r="A414" s="544" t="s">
        <v>827</v>
      </c>
      <c r="B414" s="545" t="s">
        <v>828</v>
      </c>
      <c r="C414" s="543">
        <v>10000</v>
      </c>
      <c r="D414" s="543">
        <v>0</v>
      </c>
      <c r="E414" s="543">
        <v>10000</v>
      </c>
    </row>
    <row r="415" customHeight="1" spans="1:5">
      <c r="A415" s="544" t="s">
        <v>829</v>
      </c>
      <c r="B415" s="545" t="s">
        <v>49</v>
      </c>
      <c r="C415" s="543">
        <v>106160</v>
      </c>
      <c r="D415" s="543">
        <v>0</v>
      </c>
      <c r="E415" s="543">
        <v>106160</v>
      </c>
    </row>
    <row r="416" customHeight="1" spans="1:5">
      <c r="A416" s="544" t="s">
        <v>830</v>
      </c>
      <c r="B416" s="545" t="s">
        <v>831</v>
      </c>
      <c r="C416" s="543">
        <v>78000</v>
      </c>
      <c r="D416" s="543">
        <v>78000</v>
      </c>
      <c r="E416" s="543"/>
    </row>
    <row r="417" customHeight="1" spans="1:5">
      <c r="A417" s="544" t="s">
        <v>832</v>
      </c>
      <c r="B417" s="545" t="s">
        <v>833</v>
      </c>
      <c r="C417" s="543">
        <f>D417+E417</f>
        <v>38956</v>
      </c>
      <c r="D417" s="543">
        <v>0</v>
      </c>
      <c r="E417" s="543">
        <f>28160+10796</f>
        <v>38956</v>
      </c>
    </row>
    <row r="418" customHeight="1" spans="1:5">
      <c r="A418" s="544" t="s">
        <v>834</v>
      </c>
      <c r="B418" s="545"/>
      <c r="C418" s="543"/>
      <c r="D418" s="543"/>
      <c r="E418" s="543"/>
    </row>
    <row r="419" customHeight="1" spans="1:5">
      <c r="A419" s="544" t="s">
        <v>835</v>
      </c>
      <c r="B419" s="545"/>
      <c r="C419" s="543"/>
      <c r="D419" s="543"/>
      <c r="E419" s="543"/>
    </row>
    <row r="420" customHeight="1" spans="1:5">
      <c r="A420" s="544" t="s">
        <v>836</v>
      </c>
      <c r="B420" s="545"/>
      <c r="C420" s="543"/>
      <c r="D420" s="543"/>
      <c r="E420" s="543"/>
    </row>
    <row r="421" customHeight="1" spans="1:5">
      <c r="A421" s="544" t="s">
        <v>837</v>
      </c>
      <c r="B421" s="545"/>
      <c r="C421" s="543"/>
      <c r="D421" s="543"/>
      <c r="E421" s="543"/>
    </row>
    <row r="422" customHeight="1" spans="1:5">
      <c r="A422" s="544" t="s">
        <v>838</v>
      </c>
      <c r="B422" s="545"/>
      <c r="C422" s="543"/>
      <c r="D422" s="543"/>
      <c r="E422" s="543"/>
    </row>
    <row r="423" customHeight="1" spans="1:5">
      <c r="A423" s="544" t="s">
        <v>839</v>
      </c>
      <c r="B423" s="545" t="s">
        <v>51</v>
      </c>
      <c r="C423" s="543">
        <v>18402</v>
      </c>
      <c r="D423" s="543">
        <v>0</v>
      </c>
      <c r="E423" s="543">
        <v>18402</v>
      </c>
    </row>
    <row r="424" customHeight="1" spans="1:5">
      <c r="A424" s="544" t="s">
        <v>840</v>
      </c>
      <c r="B424" s="545" t="s">
        <v>841</v>
      </c>
      <c r="C424" s="543">
        <v>18402</v>
      </c>
      <c r="D424" s="543">
        <v>0</v>
      </c>
      <c r="E424" s="543">
        <v>18402</v>
      </c>
    </row>
    <row r="425" customHeight="1" spans="1:5">
      <c r="A425" s="544" t="s">
        <v>842</v>
      </c>
      <c r="B425" s="545" t="s">
        <v>843</v>
      </c>
      <c r="C425" s="543">
        <v>18182</v>
      </c>
      <c r="D425" s="543">
        <v>0</v>
      </c>
      <c r="E425" s="543">
        <v>18182</v>
      </c>
    </row>
    <row r="426" customHeight="1" spans="1:5">
      <c r="A426" s="544" t="s">
        <v>844</v>
      </c>
      <c r="B426" s="545" t="s">
        <v>845</v>
      </c>
      <c r="C426" s="543">
        <v>21</v>
      </c>
      <c r="D426" s="543">
        <v>0</v>
      </c>
      <c r="E426" s="543">
        <v>21</v>
      </c>
    </row>
    <row r="427" customHeight="1" spans="1:5">
      <c r="A427" s="544" t="s">
        <v>846</v>
      </c>
      <c r="B427" s="545" t="s">
        <v>847</v>
      </c>
      <c r="C427" s="543">
        <v>199</v>
      </c>
      <c r="D427" s="543">
        <v>0</v>
      </c>
      <c r="E427" s="543">
        <v>199</v>
      </c>
    </row>
    <row r="428" customHeight="1" spans="1:5">
      <c r="A428" s="544" t="s">
        <v>848</v>
      </c>
      <c r="B428" s="545" t="s">
        <v>53</v>
      </c>
      <c r="C428" s="543">
        <v>222</v>
      </c>
      <c r="D428" s="543">
        <v>0</v>
      </c>
      <c r="E428" s="543">
        <v>222</v>
      </c>
    </row>
    <row r="429" customHeight="1" spans="1:5">
      <c r="A429" s="544" t="s">
        <v>849</v>
      </c>
      <c r="B429" s="545" t="s">
        <v>850</v>
      </c>
      <c r="C429" s="543">
        <v>222</v>
      </c>
      <c r="D429" s="543">
        <v>0</v>
      </c>
      <c r="E429" s="543">
        <v>222</v>
      </c>
    </row>
  </sheetData>
  <mergeCells count="2">
    <mergeCell ref="B2:E2"/>
    <mergeCell ref="D3:E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  <ignoredErrors>
    <ignoredError sqref="A316:A429 A6:A31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21" master="" otherUserPermission="visible"/>
  <rangeList sheetStid="422" master="" otherUserPermission="visible"/>
  <rangeList sheetStid="423" master="" otherUserPermission="visible"/>
  <rangeList sheetStid="424" master="" otherUserPermission="visible"/>
  <rangeList sheetStid="425" master="" otherUserPermission="visible"/>
  <rangeList sheetStid="426" master="" otherUserPermission="visible"/>
  <rangeList sheetStid="427" master="" otherUserPermission="visible"/>
  <rangeList sheetStid="428" master="" otherUserPermission="visible"/>
  <rangeList sheetStid="429" master="" otherUserPermission="visible"/>
  <rangeList sheetStid="430" master="" otherUserPermission="visible"/>
  <rangeList sheetStid="431" master="" otherUserPermission="visible"/>
  <rangeList sheetStid="432" master="" otherUserPermission="visible">
    <arrUserId title="区域2_1_1_1_1" rangeCreator="" othersAccessPermission="edit"/>
    <arrUserId title="区域2_12_1_1" rangeCreator="" othersAccessPermission="edit"/>
    <arrUserId title="区域2_16_1_1" rangeCreator="" othersAccessPermission="edit"/>
    <arrUserId title="区域2_19_1_1" rangeCreator="" othersAccessPermission="edit"/>
    <arrUserId title="区域2_5_1_1_1" rangeCreator="" othersAccessPermission="edit"/>
    <arrUserId title="区域2_6_1_1_1" rangeCreator="" othersAccessPermission="edit"/>
    <arrUserId title="区域2_8_1_1" rangeCreator="" othersAccessPermission="edit"/>
    <arrUserId title="区域2_14_1_1_1" rangeCreator="" othersAccessPermission="edit"/>
    <arrUserId title="区域2_18_1_1_1" rangeCreator="" othersAccessPermission="edit"/>
    <arrUserId title="区域2_2_1_1_1" rangeCreator="" othersAccessPermission="edit"/>
    <arrUserId title="区域1_1_1_1_1_1_1" rangeCreator="" othersAccessPermission="edit"/>
    <arrUserId title="区域2_12_1_1_1" rangeCreator="" othersAccessPermission="edit"/>
    <arrUserId title="区域2_8_1_1_1" rangeCreator="" othersAccessPermission="edit"/>
    <arrUserId title="区域2_18_1_1_1_1" rangeCreator="" othersAccessPermission="edit"/>
    <arrUserId title="区域2_3_1_1_1_1" rangeCreator="" othersAccessPermission="edit"/>
    <arrUserId title="区域2_2_2_1_1" rangeCreator="" othersAccessPermission="edit"/>
    <arrUserId title="区域2_3_1_1_2" rangeCreator="" othersAccessPermission="edit"/>
    <arrUserId title="区域2_8_1_1_2" rangeCreator="" othersAccessPermission="edit"/>
    <arrUserId title="区域1_3_1_1_2" rangeCreator="" othersAccessPermission="edit"/>
    <arrUserId title="区域2_14_1_1_2" rangeCreator="" othersAccessPermission="edit"/>
    <arrUserId title="区域2_16_1_1_2" rangeCreator="" othersAccessPermission="edit"/>
    <arrUserId title="区域1_1_2_1" rangeCreator="" othersAccessPermission="edit"/>
    <arrUserId title="区域2_1_1_1_1_1" rangeCreator="" othersAccessPermission="edit"/>
    <arrUserId title="区域1_1_1_1_1_1" rangeCreator="" othersAccessPermission="edit"/>
    <arrUserId title="区域2_11_1_1" rangeCreator="" othersAccessPermission="edit"/>
    <arrUserId title="区域1_2_1_1_1" rangeCreator="" othersAccessPermission="edit"/>
    <arrUserId title="区域2_12_1_1_2" rangeCreator="" othersAccessPermission="edit"/>
    <arrUserId title="区域2_8_1_1_1_1" rangeCreator="" othersAccessPermission="edit"/>
    <arrUserId title="区域2_17_1_1_1" rangeCreator="" othersAccessPermission="edit"/>
    <arrUserId title="区域2_5_1_1_2" rangeCreator="" othersAccessPermission="edit"/>
    <arrUserId title="区域2_3_1_1_1_2" rangeCreator="" othersAccessPermission="edit"/>
    <arrUserId title="区域2_18_1_1_2_1" rangeCreator="" othersAccessPermission="edit"/>
    <arrUserId title="区域2_1_3_1" rangeCreator="" othersAccessPermission="edit"/>
    <arrUserId title="区域2_3_1_1" rangeCreator="" othersAccessPermission="edit"/>
    <arrUserId title="区域2_6_1_1" rangeCreator="" othersAccessPermission="edit"/>
    <arrUserId title="区域2_8_1_1_3" rangeCreator="" othersAccessPermission="edit"/>
    <arrUserId title="区域1_1_1_1_1" rangeCreator="" othersAccessPermission="edit"/>
    <arrUserId title="区域1_3_1_1" rangeCreator="" othersAccessPermission="edit"/>
    <arrUserId title="区域2_1_2_1_1" rangeCreator="" othersAccessPermission="edit"/>
    <arrUserId title="区域2_14_1_1" rangeCreator="" othersAccessPermission="edit"/>
    <arrUserId title="区域2_15_1_1" rangeCreator="" othersAccessPermission="edit"/>
    <arrUserId title="区域2_16_1_1_1" rangeCreator="" othersAccessPermission="edit"/>
    <arrUserId title="区域2_18_1_1" rangeCreator="" othersAccessPermission="edit"/>
    <arrUserId title="区域1_1_2_1_1" rangeCreator="" othersAccessPermission="edit"/>
    <arrUserId title="区域2_2_1_1_1_1" rangeCreator="" othersAccessPermission="edit"/>
    <arrUserId title="区域2_1_1_1_1_2" rangeCreator="" othersAccessPermission="edit"/>
    <arrUserId title="区域2_2_1_1_1_2" rangeCreator="" othersAccessPermission="edit"/>
    <arrUserId title="区域1_1_1_1_1_1_2" rangeCreator="" othersAccessPermission="edit"/>
    <arrUserId title="区域1_3_1_1_1" rangeCreator="" othersAccessPermission="edit"/>
    <arrUserId title="区域2_11_1_1_1" rangeCreator="" othersAccessPermission="edit"/>
    <arrUserId title="区域1_1_1_1_1_1_1_1" rangeCreator="" othersAccessPermission="edit"/>
    <arrUserId title="区域1_2_1_1" rangeCreator="" othersAccessPermission="edit"/>
    <arrUserId title="区域1_3_1_1_1_1" rangeCreator="" othersAccessPermission="edit"/>
    <arrUserId title="区域2_12_1_1_3" rangeCreator="" othersAccessPermission="edit"/>
    <arrUserId title="区域2_19_1_1_1" rangeCreator="" othersAccessPermission="edit"/>
    <arrUserId title="区域2_9_1_1" rangeCreator="" othersAccessPermission="edit"/>
    <arrUserId title="区域2_8_1_1_1_2" rangeCreator="" othersAccessPermission="edit"/>
    <arrUserId title="区域2_20_1" rangeCreator="" othersAccessPermission="edit"/>
    <arrUserId title="区域2_17_1_1" rangeCreator="" othersAccessPermission="edit"/>
    <arrUserId title="区域2_18_1_1_1_2" rangeCreator="" othersAccessPermission="edit"/>
    <arrUserId title="区域2_5_1_1" rangeCreator="" othersAccessPermission="edit"/>
    <arrUserId title="区域2_6_1_1_2" rangeCreator="" othersAccessPermission="edit"/>
    <arrUserId title="区域2_3_1_1_1" rangeCreator="" othersAccessPermission="edit"/>
    <arrUserId title="区域2_6_1_1_2_1" rangeCreator="" othersAccessPermission="edit"/>
    <arrUserId title="区域2_18_1_1_2" rangeCreator="" othersAccessPermission="edit"/>
    <arrUserId title="区域2_2_2_1_1_1" rangeCreator="" othersAccessPermission="edit"/>
  </rangeList>
  <rangeList sheetStid="466" master="" otherUserPermission="visible"/>
  <rangeList sheetStid="459" master="" otherUserPermission="visible"/>
  <rangeList sheetStid="460" master="" otherUserPermission="visible"/>
  <rangeList sheetStid="468" master="" otherUserPermission="visible"/>
  <rangeList sheetStid="469" master="" otherUserPermission="visible"/>
  <rangeList sheetStid="433" master="" otherUserPermission="visible">
    <arrUserId title="区域1_1_1_1_1" rangeCreator="" othersAccessPermission="edit"/>
    <arrUserId title="区域1_1_1" rangeCreator="" othersAccessPermission="edit"/>
    <arrUserId title="区域1_2_1_1" rangeCreator="" othersAccessPermission="edit"/>
    <arrUserId title="区域1_3_1" rangeCreator="" othersAccessPermission="edit"/>
    <arrUserId title="区域1_1_1_1" rangeCreator="" othersAccessPermission="edit"/>
    <arrUserId title="区域1_2_1_1_1" rangeCreator="" othersAccessPermission="edit"/>
    <arrUserId title="区域1_1_1_1_1_1" rangeCreator="" othersAccessPermission="edit"/>
    <arrUserId title="区域2_1_1_1" rangeCreator="" othersAccessPermission="edit"/>
    <arrUserId title="区域1_3_1_1" rangeCreator="" othersAccessPermission="edit"/>
    <arrUserId title="区域1_1_1_2" rangeCreator="" othersAccessPermission="edit"/>
  </rangeList>
  <rangeList sheetStid="434" master="" otherUserPermission="visible">
    <arrUserId title="区域1_2_1" rangeCreator="" othersAccessPermission="edit"/>
    <arrUserId title="区域1_1_1" rangeCreator="" othersAccessPermission="edit"/>
    <arrUserId title="区域1_1_1_1" rangeCreator="" othersAccessPermission="edit"/>
    <arrUserId title="区域1_2_1_1" rangeCreator="" othersAccessPermission="edit"/>
    <arrUserId title="区域1_2_1_1_1" rangeCreator="" othersAccessPermission="edit"/>
  </rangeList>
  <rangeList sheetStid="435" master="" otherUserPermission="visible">
    <arrUserId title="区域1_1_1_2" rangeCreator="" othersAccessPermission="edit"/>
  </rangeList>
  <rangeList sheetStid="436" master="" otherUserPermission="visible">
    <arrUserId title="区域3" rangeCreator="" othersAccessPermission="edit"/>
    <arrUserId title="区域2" rangeCreator="" othersAccessPermission="edit"/>
    <arrUserId title="区域1" rangeCreator="" othersAccessPermission="edit"/>
    <arrUserId title="区域2_1_1" rangeCreator="" othersAccessPermission="edit"/>
    <arrUserId title="区域2_2" rangeCreator="" othersAccessPermission="edit"/>
    <arrUserId title="区域1_1_2" rangeCreator="" othersAccessPermission="edit"/>
  </rangeList>
  <rangeList sheetStid="437" master="" otherUserPermission="visible">
    <arrUserId title="区域1_1" rangeCreator="" othersAccessPermission="edit"/>
  </rangeList>
  <rangeList sheetStid="438" master="" otherUserPermission="visible">
    <arrUserId title="区域3" rangeCreator="" othersAccessPermission="edit"/>
    <arrUserId title="区域1_1_2" rangeCreator="" othersAccessPermission="edit"/>
  </rangeList>
  <rangeList sheetStid="439" master="" otherUserPermission="visible"/>
  <rangeList sheetStid="440" master="" otherUserPermission="visible">
    <arrUserId title="区域1_1_1" rangeCreator="" othersAccessPermission="edit"/>
  </rangeList>
  <rangeList sheetStid="441" master="" otherUserPermission="visible"/>
  <rangeList sheetStid="470" master="" otherUserPermission="visible"/>
  <rangeList sheetStid="442" master="" otherUserPermission="visible"/>
  <rangeList sheetStid="461" master="" otherUserPermission="visible"/>
  <rangeList sheetStid="462" master="" otherUserPermission="visible"/>
  <rangeList sheetStid="415" master="" otherUserPermission="visible"/>
  <rangeList sheetStid="420" master="" otherUserPermission="visible"/>
  <rangeList sheetStid="416" master="" otherUserPermission="visible"/>
  <rangeList sheetStid="417" master="" otherUserPermission="visible"/>
  <rangeList sheetStid="418" master="" otherUserPermission="visible"/>
  <rangeList sheetStid="463" master="" otherUserPermission="visible"/>
  <rangeList sheetStid="356" master="" otherUserPermission="visible"/>
  <rangeList sheetStid="364" master="" otherUserPermission="visible"/>
  <rangeList sheetStid="365" master="" otherUserPermission="visible"/>
  <rangeList sheetStid="357" master="" otherUserPermission="visible"/>
  <rangeList sheetStid="358" master="" otherUserPermission="visible"/>
  <rangeList sheetStid="366" master="" otherUserPermission="visible"/>
  <rangeList sheetStid="367" master="" otherUserPermission="visible"/>
  <rangeList sheetStid="359" master="" otherUserPermission="visible"/>
  <rangeList sheetStid="360" master="" otherUserPermission="visible"/>
  <rangeList sheetStid="361" master="" otherUserPermission="visible"/>
  <rangeList sheetStid="368" master="" otherUserPermission="visible"/>
  <rangeList sheetStid="369" master="" otherUserPermission="visible"/>
  <rangeList sheetStid="362" master="" otherUserPermission="visible"/>
  <rangeList sheetStid="363" master="" otherUserPermission="visible"/>
  <rangeList sheetStid="370" master="" otherUserPermission="visible"/>
  <rangeList sheetStid="371" master="" otherUserPermission="visible"/>
  <rangeList sheetStid="376" master="" otherUserPermission="visible"/>
  <rangeList sheetStid="37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预算处</Company>
  <Application>Microsoft Excel</Application>
  <HeadingPairs>
    <vt:vector size="2" baseType="variant">
      <vt:variant>
        <vt:lpstr>工作表</vt:lpstr>
      </vt:variant>
      <vt:variant>
        <vt:i4>54</vt:i4>
      </vt:variant>
    </vt:vector>
  </HeadingPairs>
  <TitlesOfParts>
    <vt:vector size="54" baseType="lpstr">
      <vt:lpstr>1.2025年全市预算收支表 </vt:lpstr>
      <vt:lpstr>2.2025年全市预算收入表 </vt:lpstr>
      <vt:lpstr>3.2025年全市预算支出表 </vt:lpstr>
      <vt:lpstr>4.2025年市本级一般公共预算收支预算总表 </vt:lpstr>
      <vt:lpstr>5.2025年市本级一般公共预算收入表 </vt:lpstr>
      <vt:lpstr>6.2025年市本级一般公共预算支出表</vt:lpstr>
      <vt:lpstr>7.2025年市级收入表</vt:lpstr>
      <vt:lpstr>8.2025年市级支出表 </vt:lpstr>
      <vt:lpstr>9.2025年市级支出明细 </vt:lpstr>
      <vt:lpstr>10.2025年基本支出经济分类 </vt:lpstr>
      <vt:lpstr>11.2025年市级支出总表</vt:lpstr>
      <vt:lpstr>12.2025年转移支付分项目</vt:lpstr>
      <vt:lpstr>13.2025年转移支付分地区</vt:lpstr>
      <vt:lpstr>14.2024年和2025年政府一般债务余额情况表</vt:lpstr>
      <vt:lpstr>15.2024年地方政府一般债务分地区限额表</vt:lpstr>
      <vt:lpstr>16、三公经费预算表</vt:lpstr>
      <vt:lpstr>17市本级基建支出</vt:lpstr>
      <vt:lpstr>18.2025全市基金收支预算</vt:lpstr>
      <vt:lpstr>19.2025全市基金收入预算</vt:lpstr>
      <vt:lpstr>20.2025全市基金支出预算 </vt:lpstr>
      <vt:lpstr>21.2025年市级基金收支预算</vt:lpstr>
      <vt:lpstr>22.2025年市本级政府性基金收入表</vt:lpstr>
      <vt:lpstr>23.2025年市本级政府性基金预算支出表 </vt:lpstr>
      <vt:lpstr>24.2025年市级基金收入</vt:lpstr>
      <vt:lpstr>25.2025年市级基金支出</vt:lpstr>
      <vt:lpstr>26.2025市级基金支出明细 </vt:lpstr>
      <vt:lpstr>27.2024年政府性基金转移支付表</vt:lpstr>
      <vt:lpstr>28.2025年政府性基金转移支付表（分地区）</vt:lpstr>
      <vt:lpstr>29.2024年和2025年政府专项债务余额情况表</vt:lpstr>
      <vt:lpstr>30.2023年政府专项债务分地区限额表</vt:lpstr>
      <vt:lpstr>31.2025全市国有资本收支预算</vt:lpstr>
      <vt:lpstr>32.2025全市国有资本收入预算</vt:lpstr>
      <vt:lpstr>33.2025全市国有资本支出预算 </vt:lpstr>
      <vt:lpstr>34.2025年市级国有资本经营收支预算表</vt:lpstr>
      <vt:lpstr>35.2025年市本级国有资本经营预算收入表 </vt:lpstr>
      <vt:lpstr>36.2025年市本级国有资本经营预算支出表</vt:lpstr>
      <vt:lpstr>37.2024全市社保收支</vt:lpstr>
      <vt:lpstr>38.2024全市社保收入</vt:lpstr>
      <vt:lpstr>39.2024全市社保支出</vt:lpstr>
      <vt:lpstr>40.2024年全市社保基金结余执行表</vt:lpstr>
      <vt:lpstr>41.2024年市级社保收支</vt:lpstr>
      <vt:lpstr>42.2024年市级社保收入 </vt:lpstr>
      <vt:lpstr>43.2024年市级社保支出</vt:lpstr>
      <vt:lpstr>44.2024市级社保收入</vt:lpstr>
      <vt:lpstr>45.2024市级社保支出</vt:lpstr>
      <vt:lpstr>46.2025年全市社保</vt:lpstr>
      <vt:lpstr>47.2025年全市社保收入</vt:lpstr>
      <vt:lpstr>48.2025年全市社保 支出</vt:lpstr>
      <vt:lpstr>49.2025年全市社保基金结余预算表</vt:lpstr>
      <vt:lpstr>50.2024年市级社保</vt:lpstr>
      <vt:lpstr>51.2024年市本级社会保险基金收入表</vt:lpstr>
      <vt:lpstr>52.2025年市本级社会保险基金支出表</vt:lpstr>
      <vt:lpstr>53.2025年市本级社会保险基金本级收入表 </vt:lpstr>
      <vt:lpstr>54.2025年市本级社会保险基金本级支出表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李新建</dc:creator>
  <cp:lastModifiedBy>蓝色天空</cp:lastModifiedBy>
  <dcterms:created xsi:type="dcterms:W3CDTF">2002-01-21T01:24:00Z</dcterms:created>
  <cp:lastPrinted>2025-02-14T09:47:00Z</cp:lastPrinted>
  <dcterms:modified xsi:type="dcterms:W3CDTF">2025-03-07T07:46:13Z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85C75A3DE17848009F6688B2CB1D0A10</vt:lpwstr>
  </property>
</Properties>
</file>